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C:\Users\Miguel\Documents\Instituto Municipal de la Juventud de León Guanajuato\2021\Cuenta publica\5.- Anual 2021 IMJU\Formatos_2021\"/>
    </mc:Choice>
  </mc:AlternateContent>
  <xr:revisionPtr revIDLastSave="0" documentId="13_ncr:1_{38C1873C-78B5-4502-B62B-CF1E64CEA99D}" xr6:coauthVersionLast="36" xr6:coauthVersionMax="36" xr10:uidLastSave="{00000000-0000-0000-0000-000000000000}"/>
  <bookViews>
    <workbookView xWindow="0" yWindow="0" windowWidth="20490" windowHeight="7245" tabRatio="885" xr2:uid="{00000000-000D-0000-FFFF-FFFF00000000}"/>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91029"/>
</workbook>
</file>

<file path=xl/calcChain.xml><?xml version="1.0" encoding="utf-8"?>
<calcChain xmlns="http://schemas.openxmlformats.org/spreadsheetml/2006/main">
  <c r="H75" i="6" l="1"/>
  <c r="H23" i="5" l="1"/>
  <c r="H21" i="5"/>
  <c r="E23" i="5"/>
  <c r="E21" i="5"/>
  <c r="H7" i="4"/>
  <c r="E7" i="4"/>
  <c r="C16" i="8"/>
  <c r="D16" i="8"/>
  <c r="E16" i="8"/>
  <c r="F16" i="8"/>
  <c r="G16" i="8"/>
  <c r="H16" i="8"/>
  <c r="H8" i="8"/>
  <c r="H6" i="8"/>
  <c r="E8" i="8"/>
  <c r="E6" i="8"/>
  <c r="H72" i="6"/>
  <c r="H77" i="6"/>
  <c r="G32" i="6"/>
  <c r="G23" i="6" s="1"/>
  <c r="G26" i="6"/>
  <c r="H26" i="6"/>
  <c r="G9" i="6"/>
  <c r="G5" i="6"/>
  <c r="G43" i="6"/>
  <c r="G33" i="6"/>
  <c r="G13" i="6"/>
  <c r="D43" i="6"/>
  <c r="D23" i="6"/>
  <c r="E21" i="6"/>
  <c r="E20" i="6"/>
  <c r="E19" i="6"/>
  <c r="E18" i="6"/>
  <c r="E17" i="6"/>
  <c r="E16" i="6"/>
  <c r="E15" i="6"/>
  <c r="E14" i="6"/>
  <c r="E13" i="6"/>
  <c r="D13" i="6"/>
  <c r="E22" i="6"/>
  <c r="H42" i="5" l="1"/>
  <c r="G42" i="5"/>
  <c r="F42" i="5"/>
  <c r="E42" i="5"/>
  <c r="D42" i="5"/>
  <c r="C42" i="5"/>
  <c r="H16" i="4"/>
  <c r="G16" i="4"/>
  <c r="F16" i="4"/>
  <c r="E16" i="4"/>
  <c r="D16" i="4"/>
  <c r="C16" i="4"/>
  <c r="E76" i="6"/>
  <c r="H76" i="6" s="1"/>
  <c r="E75" i="6"/>
  <c r="H74" i="6"/>
  <c r="E74" i="6"/>
  <c r="H73" i="6"/>
  <c r="E73" i="6"/>
  <c r="E72" i="6"/>
  <c r="E71" i="6"/>
  <c r="H71" i="6" s="1"/>
  <c r="E70" i="6"/>
  <c r="H70" i="6" s="1"/>
  <c r="H69" i="6"/>
  <c r="E69" i="6"/>
  <c r="E68" i="6"/>
  <c r="H68" i="6" s="1"/>
  <c r="E67" i="6"/>
  <c r="H67" i="6" s="1"/>
  <c r="E66" i="6"/>
  <c r="H66" i="6" s="1"/>
  <c r="H65" i="6"/>
  <c r="E65" i="6"/>
  <c r="E64" i="6"/>
  <c r="H64" i="6" s="1"/>
  <c r="E63" i="6"/>
  <c r="H63" i="6" s="1"/>
  <c r="E62" i="6"/>
  <c r="H62" i="6" s="1"/>
  <c r="H61" i="6"/>
  <c r="E61" i="6"/>
  <c r="E60" i="6"/>
  <c r="H60" i="6" s="1"/>
  <c r="E59" i="6"/>
  <c r="H59" i="6" s="1"/>
  <c r="E58" i="6"/>
  <c r="H58" i="6" s="1"/>
  <c r="H57" i="6"/>
  <c r="E57" i="6"/>
  <c r="E56" i="6"/>
  <c r="H56" i="6" s="1"/>
  <c r="E55" i="6"/>
  <c r="H55" i="6" s="1"/>
  <c r="E54" i="6"/>
  <c r="H54" i="6" s="1"/>
  <c r="H53" i="6"/>
  <c r="E53" i="6"/>
  <c r="E52" i="6"/>
  <c r="H52" i="6" s="1"/>
  <c r="E51" i="6"/>
  <c r="H51" i="6" s="1"/>
  <c r="E50" i="6"/>
  <c r="H50" i="6" s="1"/>
  <c r="H49" i="6"/>
  <c r="E49" i="6"/>
  <c r="E48" i="6"/>
  <c r="H48" i="6" s="1"/>
  <c r="E47" i="6"/>
  <c r="H47" i="6" s="1"/>
  <c r="E46" i="6"/>
  <c r="H46" i="6" s="1"/>
  <c r="H45" i="6"/>
  <c r="E45" i="6"/>
  <c r="E44" i="6"/>
  <c r="H44" i="6" s="1"/>
  <c r="F43" i="6"/>
  <c r="E43" i="6"/>
  <c r="C43" i="6"/>
  <c r="E42" i="6"/>
  <c r="H42" i="6" s="1"/>
  <c r="E41" i="6"/>
  <c r="H41" i="6" s="1"/>
  <c r="E40" i="6"/>
  <c r="H40" i="6" s="1"/>
  <c r="H39" i="6"/>
  <c r="E39" i="6"/>
  <c r="E38" i="6"/>
  <c r="H38" i="6" s="1"/>
  <c r="E37" i="6"/>
  <c r="H37" i="6" s="1"/>
  <c r="E36" i="6"/>
  <c r="H36" i="6" s="1"/>
  <c r="H35" i="6"/>
  <c r="E35" i="6"/>
  <c r="E34" i="6"/>
  <c r="H34" i="6" s="1"/>
  <c r="F33" i="6"/>
  <c r="D33" i="6"/>
  <c r="E33" i="6" s="1"/>
  <c r="H33" i="6" s="1"/>
  <c r="C33" i="6"/>
  <c r="E32" i="6"/>
  <c r="H32" i="6" s="1"/>
  <c r="E31" i="6"/>
  <c r="H31" i="6" s="1"/>
  <c r="E30" i="6"/>
  <c r="H30" i="6" s="1"/>
  <c r="E29" i="6"/>
  <c r="H29" i="6" s="1"/>
  <c r="E28" i="6"/>
  <c r="H28" i="6" s="1"/>
  <c r="E27" i="6"/>
  <c r="H27" i="6" s="1"/>
  <c r="E26" i="6"/>
  <c r="E25" i="6"/>
  <c r="H25" i="6" s="1"/>
  <c r="E24" i="6"/>
  <c r="H24" i="6" s="1"/>
  <c r="F23" i="6"/>
  <c r="C23" i="6"/>
  <c r="H22" i="6"/>
  <c r="H21" i="6"/>
  <c r="H20" i="6"/>
  <c r="H19" i="6"/>
  <c r="H18" i="6"/>
  <c r="H17" i="6"/>
  <c r="H16" i="6"/>
  <c r="H15" i="6"/>
  <c r="H14" i="6"/>
  <c r="F13" i="6"/>
  <c r="C13" i="6"/>
  <c r="E12" i="6"/>
  <c r="H12" i="6" s="1"/>
  <c r="E11" i="6"/>
  <c r="H11" i="6" s="1"/>
  <c r="H10" i="6"/>
  <c r="E10" i="6"/>
  <c r="H9" i="6"/>
  <c r="G77" i="6"/>
  <c r="E9" i="6"/>
  <c r="E8" i="6"/>
  <c r="H8" i="6" s="1"/>
  <c r="E7" i="6"/>
  <c r="H7" i="6" s="1"/>
  <c r="H6" i="6"/>
  <c r="E6" i="6"/>
  <c r="F5" i="6"/>
  <c r="D5" i="6"/>
  <c r="C5" i="6"/>
  <c r="E5" i="6" s="1"/>
  <c r="H43" i="6" l="1"/>
  <c r="F77" i="6"/>
  <c r="E23" i="6"/>
  <c r="H23" i="6" s="1"/>
  <c r="H13" i="6"/>
  <c r="D77" i="6"/>
  <c r="E77" i="6"/>
  <c r="H5" i="6"/>
  <c r="C77" i="6"/>
</calcChain>
</file>

<file path=xl/sharedStrings.xml><?xml version="1.0" encoding="utf-8"?>
<sst xmlns="http://schemas.openxmlformats.org/spreadsheetml/2006/main" count="199" uniqueCount="135">
  <si>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</si>
  <si>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</si>
  <si>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</si>
  <si>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</si>
  <si>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</si>
  <si>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</si>
  <si>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</si>
  <si>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</si>
  <si>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</si>
  <si>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</si>
  <si>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</si>
  <si>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</si>
  <si>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</si>
  <si>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</si>
  <si>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</si>
  <si>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</si>
  <si>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</si>
  <si>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</si>
  <si>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</si>
  <si>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</si>
  <si>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</si>
  <si>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</si>
  <si>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</si>
  <si>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</si>
  <si>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</si>
  <si>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</si>
  <si>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</si>
  <si>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</si>
  <si>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</si>
  <si>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</si>
  <si>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</si>
  <si>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</si>
  <si>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</si>
  <si>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</si>
  <si>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</si>
  <si>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</si>
  <si>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</si>
  <si>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</si>
  <si>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</si>
  <si>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</si>
  <si>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</si>
  <si>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</si>
  <si>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</si>
  <si>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</si>
  <si>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</si>
  <si>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</si>
  <si>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</si>
  <si>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</si>
  <si>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</si>
  <si>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</si>
  <si>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</si>
  <si>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</si>
  <si>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</si>
  <si>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</si>
  <si>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</si>
  <si>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</si>
  <si>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</si>
  <si>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</si>
  <si>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</si>
  <si>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</si>
  <si>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</si>
  <si>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</si>
  <si>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</si>
  <si>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</si>
  <si>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</si>
  <si>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</si>
  <si>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</si>
  <si>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</si>
  <si>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</si>
  <si>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</si>
  <si>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</si>
  <si>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</si>
  <si>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</si>
  <si>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</si>
  <si>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</si>
  <si>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</si>
  <si>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</si>
  <si>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</si>
  <si>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</si>
  <si>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</si>
  <si>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</si>
  <si>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</si>
  <si>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</si>
  <si>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</si>
  <si>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</si>
  <si>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</si>
  <si>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</si>
  <si>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</si>
  <si>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</si>
  <si>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</si>
  <si>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</si>
  <si>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</si>
  <si>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</si>
  <si>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</si>
  <si>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</si>
  <si>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</si>
  <si>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</si>
  <si>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</si>
  <si>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</si>
  <si>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</si>
  <si>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</si>
  <si>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</si>
  <si>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</si>
  <si>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</si>
  <si>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</si>
  <si>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</si>
  <si>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</si>
  <si>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</si>
  <si>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</si>
  <si>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</si>
  <si>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</si>
  <si>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</si>
  <si>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</si>
  <si>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</si>
  <si>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</si>
  <si>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</si>
  <si>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</si>
  <si>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</si>
  <si>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</si>
  <si>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</si>
  <si>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</si>
  <si>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</si>
  <si>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</si>
  <si>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</si>
  <si>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</si>
  <si>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</si>
  <si>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</si>
  <si>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</si>
  <si>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lnstituto Municipal de la Juventud de León Guanajuato
Estado Analítico del Ejercicio del Presupuesto de Egresos
Clasificación por Objeto del Gasto (Capítulo y Concepto)
Del 01 de Enero al 31 de Diciembre del 2021</t>
  </si>
  <si>
    <t>lnstituto Municipal de la Juventud de León Guanajuato
Estado Analítico del Ejercicio del Presupuesto de Egresos
Clasificación Económica (por Tipo de Gasto)
Del 01 Enero al 31 de Diciembre del 2021</t>
  </si>
  <si>
    <t>Bajo protesta de decir verdad declaramos que los Estados Financieros y sus notas, son razonablemente correctos y son responsabilidad del emisor de la información financiera y contable.</t>
  </si>
  <si>
    <t>lnstituto Municipal de la Juventud de León Guanajuato
Estado Analítico del Ejercicio del Presupuesto de Egresos
Clasificación Administrativa
Del 01 de Enero al 31 de Diciembre del 2021</t>
  </si>
  <si>
    <t>Dirección general</t>
  </si>
  <si>
    <t>no aplica</t>
  </si>
  <si>
    <t>lnstituto Municipal de León Guanajauto
Estado Analítico del Ejercicio del Presupuesto de Egresos
Clasificación Funcional (Finalidad y Función)
Del 01 de Enero al 31 de Diciembre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</si>
</sst>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72">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3" fontId="2" fillId="3" borderId="13" xfId="16" applyFont="1" applyFill="1" applyBorder="1" applyProtection="1">
      <protection locked="0"/>
    </xf>
    <xf numFmtId="43" fontId="2" fillId="3" borderId="15" xfId="16" applyFont="1" applyFill="1" applyBorder="1" applyProtection="1">
      <protection locked="0"/>
    </xf>
    <xf numFmtId="43" fontId="7" fillId="3" borderId="15" xfId="16" applyFont="1" applyFill="1" applyBorder="1"/>
    <xf numFmtId="43" fontId="0" fillId="0" borderId="0" xfId="16" applyFont="1"/>
    <xf numFmtId="43" fontId="2" fillId="3" borderId="14" xfId="16" applyFont="1" applyFill="1" applyBorder="1" applyProtection="1">
      <protection locked="0"/>
    </xf>
    <xf numFmtId="43" fontId="7" fillId="3" borderId="14" xfId="16" applyFont="1" applyFill="1" applyBorder="1"/>
    <xf numFmtId="43" fontId="6" fillId="0" borderId="14" xfId="16" applyFont="1" applyFill="1" applyBorder="1" applyProtection="1">
      <protection locked="0"/>
    </xf>
    <xf numFmtId="43" fontId="2" fillId="0" borderId="15" xfId="16" applyFont="1" applyBorder="1" applyProtection="1">
      <protection locked="0"/>
    </xf>
    <xf numFmtId="43" fontId="2" fillId="0" borderId="14" xfId="16" applyFont="1" applyBorder="1" applyProtection="1">
      <protection locked="0"/>
    </xf>
    <xf numFmtId="43" fontId="0" fillId="0" borderId="0" xfId="0" applyNumberFormat="1" applyProtection="1">
      <protection locked="0"/>
    </xf>
    <xf numFmtId="0" fontId="2" fillId="0" borderId="0" xfId="8" applyFont="1" applyAlignment="1" applyProtection="1">
      <alignment vertical="top"/>
    </xf>
    <xf numFmtId="4" fontId="0" fillId="0" borderId="0" xfId="0" applyNumberFormat="1" applyProtection="1">
      <protection locked="0"/>
    </xf>
    <xf numFmtId="43" fontId="0" fillId="0" borderId="0" xfId="16" applyFont="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xr:uid="{00000000-0005-0000-0000-000000000000}"/>
    <cellStyle name="Millares" xfId="16" builtinId="3"/>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85</xdr:row>
      <xdr:rowOff>19050</xdr:rowOff>
    </xdr:from>
    <xdr:to>
      <xdr:col>1</xdr:col>
      <xdr:colOff>2524125</xdr:colOff>
      <xdr:row>88</xdr:row>
      <xdr:rowOff>19050</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267777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133350</xdr:colOff>
          <xdr:row>84</xdr:row>
          <xdr:rowOff>123825</xdr:rowOff>
        </xdr:from>
        <xdr:to>
          <xdr:col>7</xdr:col>
          <xdr:colOff>571500</xdr:colOff>
          <xdr:row>90</xdr:row>
          <xdr:rowOff>47625</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285750</xdr:colOff>
      <xdr:row>84</xdr:row>
      <xdr:rowOff>104775</xdr:rowOff>
    </xdr:from>
    <xdr:to>
      <xdr:col>3</xdr:col>
      <xdr:colOff>1076325</xdr:colOff>
      <xdr:row>88</xdr:row>
      <xdr:rowOff>57150</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1262062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25</xdr:row>
      <xdr:rowOff>68036</xdr:rowOff>
    </xdr:from>
    <xdr:to>
      <xdr:col>1</xdr:col>
      <xdr:colOff>2639008</xdr:colOff>
      <xdr:row>28</xdr:row>
      <xdr:rowOff>68036</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4011386"/>
          <a:ext cx="2572333"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619125</xdr:colOff>
          <xdr:row>25</xdr:row>
          <xdr:rowOff>95250</xdr:rowOff>
        </xdr:from>
        <xdr:to>
          <xdr:col>7</xdr:col>
          <xdr:colOff>942975</xdr:colOff>
          <xdr:row>31</xdr:row>
          <xdr:rowOff>38100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3</xdr:col>
      <xdr:colOff>168145</xdr:colOff>
      <xdr:row>25</xdr:row>
      <xdr:rowOff>58316</xdr:rowOff>
    </xdr:from>
    <xdr:to>
      <xdr:col>4</xdr:col>
      <xdr:colOff>954832</xdr:colOff>
      <xdr:row>29</xdr:row>
      <xdr:rowOff>1944</xdr:rowOff>
    </xdr:to>
    <xdr:pic>
      <xdr:nvPicPr>
        <xdr:cNvPr id="4" name="Imagen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1970" y="4287416"/>
          <a:ext cx="1834437" cy="5151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59</xdr:row>
      <xdr:rowOff>38100</xdr:rowOff>
    </xdr:from>
    <xdr:to>
      <xdr:col>1</xdr:col>
      <xdr:colOff>2552700</xdr:colOff>
      <xdr:row>62</xdr:row>
      <xdr:rowOff>38100</xdr:rowOff>
    </xdr:to>
    <xdr:pic>
      <xdr:nvPicPr>
        <xdr:cNvPr id="2" name="Imagen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092517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85725</xdr:colOff>
          <xdr:row>58</xdr:row>
          <xdr:rowOff>133350</xdr:rowOff>
        </xdr:from>
        <xdr:to>
          <xdr:col>7</xdr:col>
          <xdr:colOff>523875</xdr:colOff>
          <xdr:row>64</xdr:row>
          <xdr:rowOff>76200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447675</xdr:colOff>
      <xdr:row>58</xdr:row>
      <xdr:rowOff>104775</xdr:rowOff>
    </xdr:from>
    <xdr:to>
      <xdr:col>4</xdr:col>
      <xdr:colOff>190500</xdr:colOff>
      <xdr:row>62</xdr:row>
      <xdr:rowOff>57150</xdr:rowOff>
    </xdr:to>
    <xdr:pic>
      <xdr:nvPicPr>
        <xdr:cNvPr id="4" name="Imagen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86225" y="1084897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50</xdr:row>
      <xdr:rowOff>28575</xdr:rowOff>
    </xdr:from>
    <xdr:to>
      <xdr:col>1</xdr:col>
      <xdr:colOff>2400300</xdr:colOff>
      <xdr:row>53</xdr:row>
      <xdr:rowOff>28575</xdr:rowOff>
    </xdr:to>
    <xdr:pic>
      <xdr:nvPicPr>
        <xdr:cNvPr id="2" name="Imagen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972425"/>
          <a:ext cx="2571750"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904875</xdr:colOff>
          <xdr:row>49</xdr:row>
          <xdr:rowOff>133350</xdr:rowOff>
        </xdr:from>
        <xdr:to>
          <xdr:col>7</xdr:col>
          <xdr:colOff>295275</xdr:colOff>
          <xdr:row>55</xdr:row>
          <xdr:rowOff>76200</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3619500</xdr:colOff>
      <xdr:row>49</xdr:row>
      <xdr:rowOff>133350</xdr:rowOff>
    </xdr:from>
    <xdr:to>
      <xdr:col>3</xdr:col>
      <xdr:colOff>647700</xdr:colOff>
      <xdr:row>53</xdr:row>
      <xdr:rowOff>85725</xdr:rowOff>
    </xdr:to>
    <xdr:pic>
      <xdr:nvPicPr>
        <xdr:cNvPr id="4" name="Imagen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95725" y="7934325"/>
          <a:ext cx="18383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3"/>
  <sheetViews>
    <sheetView showGridLines="0" tabSelected="1" topLeftCell="A65" workbookViewId="0">
      <selection activeCell="G79" sqref="G79"/>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61" t="s">
        <v>128</v>
      </c>
      <c r="B1" s="62"/>
      <c r="C1" s="62"/>
      <c r="D1" s="62"/>
      <c r="E1" s="62"/>
      <c r="F1" s="62"/>
      <c r="G1" s="62"/>
      <c r="H1" s="63"/>
    </row>
    <row r="2" spans="1:8" x14ac:dyDescent="0.2">
      <c r="A2" s="66" t="s">
        <v>54</v>
      </c>
      <c r="B2" s="67"/>
      <c r="C2" s="61" t="s">
        <v>60</v>
      </c>
      <c r="D2" s="62"/>
      <c r="E2" s="62"/>
      <c r="F2" s="62"/>
      <c r="G2" s="63"/>
      <c r="H2" s="64" t="s">
        <v>59</v>
      </c>
    </row>
    <row r="3" spans="1:8" ht="24.95" customHeight="1" x14ac:dyDescent="0.2">
      <c r="A3" s="68"/>
      <c r="B3" s="69"/>
      <c r="C3" s="9" t="s">
        <v>55</v>
      </c>
      <c r="D3" s="9" t="s">
        <v>125</v>
      </c>
      <c r="E3" s="9" t="s">
        <v>56</v>
      </c>
      <c r="F3" s="9" t="s">
        <v>57</v>
      </c>
      <c r="G3" s="9" t="s">
        <v>58</v>
      </c>
      <c r="H3" s="65"/>
    </row>
    <row r="4" spans="1:8" x14ac:dyDescent="0.2">
      <c r="A4" s="70"/>
      <c r="B4" s="71"/>
      <c r="C4" s="10">
        <v>1</v>
      </c>
      <c r="D4" s="10">
        <v>2</v>
      </c>
      <c r="E4" s="10" t="s">
        <v>126</v>
      </c>
      <c r="F4" s="10">
        <v>4</v>
      </c>
      <c r="G4" s="10">
        <v>5</v>
      </c>
      <c r="H4" s="10" t="s">
        <v>127</v>
      </c>
    </row>
    <row r="5" spans="1:8" x14ac:dyDescent="0.2">
      <c r="A5" s="47" t="s">
        <v>61</v>
      </c>
      <c r="B5" s="7"/>
      <c r="C5" s="48">
        <f>+SUM(C6:C12)</f>
        <v>29968985.702592865</v>
      </c>
      <c r="D5" s="48">
        <f>+SUM(D6:D12)</f>
        <v>0</v>
      </c>
      <c r="E5" s="48">
        <f t="shared" ref="E5:E68" si="0">+C5+D5</f>
        <v>29968985.702592865</v>
      </c>
      <c r="F5" s="48">
        <f>+SUM(F6:F12)</f>
        <v>28075487.780000001</v>
      </c>
      <c r="G5" s="48">
        <f>+SUM(G6:G12)</f>
        <v>27501147.080000002</v>
      </c>
      <c r="H5" s="48">
        <f>+E5-F5</f>
        <v>1893497.9225928634</v>
      </c>
    </row>
    <row r="6" spans="1:8" x14ac:dyDescent="0.2">
      <c r="A6" s="5"/>
      <c r="B6" s="11" t="s">
        <v>70</v>
      </c>
      <c r="C6" s="49">
        <v>18172449.728595</v>
      </c>
      <c r="D6" s="50">
        <v>0</v>
      </c>
      <c r="E6" s="49">
        <f>+C6+D6</f>
        <v>18172449.728595</v>
      </c>
      <c r="F6" s="49">
        <v>17094035.879999999</v>
      </c>
      <c r="G6" s="49">
        <v>17094035.879999999</v>
      </c>
      <c r="H6" s="49">
        <f>+E6-F6</f>
        <v>1078413.8485950008</v>
      </c>
    </row>
    <row r="7" spans="1:8" x14ac:dyDescent="0.2">
      <c r="A7" s="5"/>
      <c r="B7" s="11" t="s">
        <v>71</v>
      </c>
      <c r="C7" s="49">
        <v>0</v>
      </c>
      <c r="D7" s="50">
        <v>0</v>
      </c>
      <c r="E7" s="49">
        <f>+C7+D7</f>
        <v>0</v>
      </c>
      <c r="F7" s="49">
        <v>0</v>
      </c>
      <c r="G7" s="49">
        <v>0</v>
      </c>
      <c r="H7" s="49">
        <f>+E7-F7</f>
        <v>0</v>
      </c>
    </row>
    <row r="8" spans="1:8" x14ac:dyDescent="0.2">
      <c r="A8" s="5"/>
      <c r="B8" s="11" t="s">
        <v>72</v>
      </c>
      <c r="C8" s="49">
        <v>3023661.5745395683</v>
      </c>
      <c r="D8" s="50">
        <v>0</v>
      </c>
      <c r="E8" s="49">
        <f t="shared" si="0"/>
        <v>3023661.5745395683</v>
      </c>
      <c r="F8" s="49">
        <v>2852829.7600000002</v>
      </c>
      <c r="G8" s="49">
        <v>2852829.76</v>
      </c>
      <c r="H8" s="49">
        <f>+E8-F8</f>
        <v>170831.81453956803</v>
      </c>
    </row>
    <row r="9" spans="1:8" x14ac:dyDescent="0.2">
      <c r="A9" s="5"/>
      <c r="B9" s="11" t="s">
        <v>35</v>
      </c>
      <c r="C9" s="49">
        <v>4458889.175469907</v>
      </c>
      <c r="D9" s="50">
        <v>0</v>
      </c>
      <c r="E9" s="49">
        <f t="shared" si="0"/>
        <v>4458889.175469907</v>
      </c>
      <c r="F9" s="49">
        <v>4172613.0699999994</v>
      </c>
      <c r="G9" s="49">
        <f>4172613.07-167055.17-199480.58-207804.95</f>
        <v>3598272.3699999996</v>
      </c>
      <c r="H9" s="49">
        <f>+E9-F9</f>
        <v>286276.10546990763</v>
      </c>
    </row>
    <row r="10" spans="1:8" x14ac:dyDescent="0.2">
      <c r="A10" s="5"/>
      <c r="B10" s="11" t="s">
        <v>73</v>
      </c>
      <c r="C10" s="49">
        <v>4313985.2239883933</v>
      </c>
      <c r="D10" s="50">
        <v>0</v>
      </c>
      <c r="E10" s="49">
        <f t="shared" si="0"/>
        <v>4313985.2239883933</v>
      </c>
      <c r="F10" s="49">
        <v>3956009.0700000003</v>
      </c>
      <c r="G10" s="49">
        <v>3956009.07</v>
      </c>
      <c r="H10" s="49">
        <f t="shared" ref="H10:H71" si="1">+E10-F10</f>
        <v>357976.15398839302</v>
      </c>
    </row>
    <row r="11" spans="1:8" x14ac:dyDescent="0.2">
      <c r="A11" s="5"/>
      <c r="B11" s="11" t="s">
        <v>36</v>
      </c>
      <c r="C11" s="49">
        <v>0</v>
      </c>
      <c r="D11" s="50">
        <v>0</v>
      </c>
      <c r="E11" s="49">
        <f t="shared" si="0"/>
        <v>0</v>
      </c>
      <c r="F11" s="49">
        <v>0</v>
      </c>
      <c r="G11" s="49">
        <v>0</v>
      </c>
      <c r="H11" s="49">
        <f t="shared" si="1"/>
        <v>0</v>
      </c>
    </row>
    <row r="12" spans="1:8" x14ac:dyDescent="0.2">
      <c r="A12" s="5"/>
      <c r="B12" s="11" t="s">
        <v>74</v>
      </c>
      <c r="C12" s="49">
        <v>0</v>
      </c>
      <c r="D12" s="50">
        <v>0</v>
      </c>
      <c r="E12" s="49">
        <f t="shared" si="0"/>
        <v>0</v>
      </c>
      <c r="F12" s="49">
        <v>0</v>
      </c>
      <c r="G12" s="49">
        <v>0</v>
      </c>
      <c r="H12" s="49">
        <f t="shared" si="1"/>
        <v>0</v>
      </c>
    </row>
    <row r="13" spans="1:8" x14ac:dyDescent="0.2">
      <c r="A13" s="47" t="s">
        <v>62</v>
      </c>
      <c r="B13" s="7"/>
      <c r="C13" s="49">
        <f>+SUM(C14:C22)</f>
        <v>1386484.4300000002</v>
      </c>
      <c r="D13" s="49">
        <f>+SUM(D14:D22)</f>
        <v>35000.000000000058</v>
      </c>
      <c r="E13" s="49">
        <f t="shared" ref="E13:E22" si="2">+C13+D13</f>
        <v>1421484.4300000002</v>
      </c>
      <c r="F13" s="49">
        <f>+SUM(F14:F22)</f>
        <v>1208783.7</v>
      </c>
      <c r="G13" s="49">
        <f>+SUM(G14:G22)</f>
        <v>1208783.7</v>
      </c>
      <c r="H13" s="49">
        <f>+E13-F13</f>
        <v>212700.73000000021</v>
      </c>
    </row>
    <row r="14" spans="1:8" x14ac:dyDescent="0.2">
      <c r="A14" s="5"/>
      <c r="B14" s="11" t="s">
        <v>75</v>
      </c>
      <c r="C14" s="49">
        <v>473824.11000000004</v>
      </c>
      <c r="D14" s="50">
        <v>-86742.78</v>
      </c>
      <c r="E14" s="49">
        <f t="shared" si="2"/>
        <v>387081.33000000007</v>
      </c>
      <c r="F14" s="49">
        <v>384115.49000000005</v>
      </c>
      <c r="G14" s="49">
        <v>384115.49000000005</v>
      </c>
      <c r="H14" s="49">
        <f>+E14-F14</f>
        <v>2965.8400000000256</v>
      </c>
    </row>
    <row r="15" spans="1:8" x14ac:dyDescent="0.2">
      <c r="A15" s="5"/>
      <c r="B15" s="11" t="s">
        <v>76</v>
      </c>
      <c r="C15" s="49">
        <v>0</v>
      </c>
      <c r="D15" s="50">
        <v>450</v>
      </c>
      <c r="E15" s="49">
        <f t="shared" si="2"/>
        <v>450</v>
      </c>
      <c r="F15" s="49">
        <v>450</v>
      </c>
      <c r="G15" s="49">
        <v>450</v>
      </c>
      <c r="H15" s="49">
        <f>+E15-F15</f>
        <v>0</v>
      </c>
    </row>
    <row r="16" spans="1:8" x14ac:dyDescent="0.2">
      <c r="A16" s="5"/>
      <c r="B16" s="11" t="s">
        <v>77</v>
      </c>
      <c r="C16" s="49">
        <v>0</v>
      </c>
      <c r="D16" s="50">
        <v>0</v>
      </c>
      <c r="E16" s="49">
        <f t="shared" si="2"/>
        <v>0</v>
      </c>
      <c r="F16" s="49">
        <v>0</v>
      </c>
      <c r="G16" s="49">
        <v>0</v>
      </c>
      <c r="H16" s="49">
        <f t="shared" si="1"/>
        <v>0</v>
      </c>
    </row>
    <row r="17" spans="1:8" x14ac:dyDescent="0.2">
      <c r="A17" s="5"/>
      <c r="B17" s="11" t="s">
        <v>78</v>
      </c>
      <c r="C17" s="49">
        <v>241380.32</v>
      </c>
      <c r="D17" s="51">
        <v>-49462.359999999986</v>
      </c>
      <c r="E17" s="49">
        <f t="shared" si="2"/>
        <v>191917.96000000002</v>
      </c>
      <c r="F17" s="49">
        <v>128779.20000000001</v>
      </c>
      <c r="G17" s="49">
        <v>128779.20000000001</v>
      </c>
      <c r="H17" s="49">
        <f t="shared" si="1"/>
        <v>63138.760000000009</v>
      </c>
    </row>
    <row r="18" spans="1:8" x14ac:dyDescent="0.2">
      <c r="A18" s="5"/>
      <c r="B18" s="11" t="s">
        <v>79</v>
      </c>
      <c r="C18" s="49">
        <v>30000</v>
      </c>
      <c r="D18" s="51">
        <v>7242.1300000000047</v>
      </c>
      <c r="E18" s="49">
        <f t="shared" si="2"/>
        <v>37242.130000000005</v>
      </c>
      <c r="F18" s="49">
        <v>35801.130000000005</v>
      </c>
      <c r="G18" s="49">
        <v>35801.130000000005</v>
      </c>
      <c r="H18" s="49">
        <f t="shared" si="1"/>
        <v>1441</v>
      </c>
    </row>
    <row r="19" spans="1:8" x14ac:dyDescent="0.2">
      <c r="A19" s="5"/>
      <c r="B19" s="11" t="s">
        <v>80</v>
      </c>
      <c r="C19" s="49">
        <v>500000</v>
      </c>
      <c r="D19" s="51">
        <v>-145000</v>
      </c>
      <c r="E19" s="49">
        <f t="shared" si="2"/>
        <v>355000</v>
      </c>
      <c r="F19" s="49">
        <v>311495.44</v>
      </c>
      <c r="G19" s="49">
        <v>311495.44</v>
      </c>
      <c r="H19" s="49">
        <f t="shared" si="1"/>
        <v>43504.56</v>
      </c>
    </row>
    <row r="20" spans="1:8" x14ac:dyDescent="0.2">
      <c r="A20" s="5"/>
      <c r="B20" s="11" t="s">
        <v>81</v>
      </c>
      <c r="C20" s="49">
        <v>33000</v>
      </c>
      <c r="D20" s="51">
        <v>33202</v>
      </c>
      <c r="E20" s="49">
        <f t="shared" si="2"/>
        <v>66202</v>
      </c>
      <c r="F20" s="49">
        <v>20750</v>
      </c>
      <c r="G20" s="49">
        <v>20750</v>
      </c>
      <c r="H20" s="49">
        <f t="shared" si="1"/>
        <v>45452</v>
      </c>
    </row>
    <row r="21" spans="1:8" x14ac:dyDescent="0.2">
      <c r="A21" s="5"/>
      <c r="B21" s="11" t="s">
        <v>82</v>
      </c>
      <c r="C21" s="49">
        <v>0</v>
      </c>
      <c r="D21" s="51">
        <v>0</v>
      </c>
      <c r="E21" s="49">
        <f t="shared" si="2"/>
        <v>0</v>
      </c>
      <c r="F21" s="49">
        <v>0</v>
      </c>
      <c r="G21" s="49">
        <v>0</v>
      </c>
      <c r="H21" s="49">
        <f t="shared" si="1"/>
        <v>0</v>
      </c>
    </row>
    <row r="22" spans="1:8" x14ac:dyDescent="0.2">
      <c r="A22" s="5"/>
      <c r="B22" s="11" t="s">
        <v>83</v>
      </c>
      <c r="C22" s="49">
        <v>108280</v>
      </c>
      <c r="D22" s="51">
        <v>275311.01000000007</v>
      </c>
      <c r="E22" s="49">
        <f t="shared" si="2"/>
        <v>383591.01000000007</v>
      </c>
      <c r="F22" s="49">
        <v>327392.44</v>
      </c>
      <c r="G22" s="49">
        <v>327392.44</v>
      </c>
      <c r="H22" s="49">
        <f t="shared" si="1"/>
        <v>56198.570000000065</v>
      </c>
    </row>
    <row r="23" spans="1:8" x14ac:dyDescent="0.2">
      <c r="A23" s="47" t="s">
        <v>63</v>
      </c>
      <c r="B23" s="7"/>
      <c r="C23" s="49">
        <f>+SUM(C24:C32)</f>
        <v>8054676.8700000001</v>
      </c>
      <c r="D23" s="49">
        <f>+SUM(D24:D32)</f>
        <v>3483405.8400000003</v>
      </c>
      <c r="E23" s="49">
        <f t="shared" si="0"/>
        <v>11538082.710000001</v>
      </c>
      <c r="F23" s="49">
        <f>+SUM(F24:F32)</f>
        <v>10963146.130000001</v>
      </c>
      <c r="G23" s="49">
        <f>+SUM(G24:G32)</f>
        <v>10812975.130000001</v>
      </c>
      <c r="H23" s="49">
        <f t="shared" si="1"/>
        <v>574936.58000000007</v>
      </c>
    </row>
    <row r="24" spans="1:8" x14ac:dyDescent="0.2">
      <c r="A24" s="5"/>
      <c r="B24" s="11" t="s">
        <v>84</v>
      </c>
      <c r="C24" s="49">
        <v>344000</v>
      </c>
      <c r="D24" s="51">
        <v>609.92999999999995</v>
      </c>
      <c r="E24" s="49">
        <f t="shared" si="0"/>
        <v>344609.93</v>
      </c>
      <c r="F24" s="49">
        <v>247107.52</v>
      </c>
      <c r="G24" s="49">
        <v>247107.52</v>
      </c>
      <c r="H24" s="49">
        <f>+E24-F24</f>
        <v>97502.41</v>
      </c>
    </row>
    <row r="25" spans="1:8" x14ac:dyDescent="0.2">
      <c r="A25" s="5"/>
      <c r="B25" s="11" t="s">
        <v>85</v>
      </c>
      <c r="C25" s="49">
        <v>43200</v>
      </c>
      <c r="D25" s="51">
        <v>-13343.599999999999</v>
      </c>
      <c r="E25" s="49">
        <f t="shared" si="0"/>
        <v>29856.400000000001</v>
      </c>
      <c r="F25" s="49">
        <v>29685.550000000003</v>
      </c>
      <c r="G25" s="49">
        <v>29685.550000000003</v>
      </c>
      <c r="H25" s="49">
        <f t="shared" si="1"/>
        <v>170.84999999999854</v>
      </c>
    </row>
    <row r="26" spans="1:8" x14ac:dyDescent="0.2">
      <c r="A26" s="5"/>
      <c r="B26" s="11" t="s">
        <v>86</v>
      </c>
      <c r="C26" s="49">
        <v>2098924</v>
      </c>
      <c r="D26" s="51">
        <v>654124.77</v>
      </c>
      <c r="E26" s="49">
        <f t="shared" si="0"/>
        <v>2753048.77</v>
      </c>
      <c r="F26" s="49">
        <v>2730411.8600000003</v>
      </c>
      <c r="G26" s="49">
        <f>2730411.86-83520</f>
        <v>2646891.86</v>
      </c>
      <c r="H26" s="49">
        <f>+E26-F26</f>
        <v>22636.909999999683</v>
      </c>
    </row>
    <row r="27" spans="1:8" x14ac:dyDescent="0.2">
      <c r="A27" s="5"/>
      <c r="B27" s="11" t="s">
        <v>87</v>
      </c>
      <c r="C27" s="49">
        <v>300000</v>
      </c>
      <c r="D27" s="51">
        <v>332.69</v>
      </c>
      <c r="E27" s="49">
        <f t="shared" si="0"/>
        <v>300332.69</v>
      </c>
      <c r="F27" s="49">
        <v>243271.99999999997</v>
      </c>
      <c r="G27" s="49">
        <v>243271.99999999997</v>
      </c>
      <c r="H27" s="49">
        <f t="shared" si="1"/>
        <v>57060.690000000031</v>
      </c>
    </row>
    <row r="28" spans="1:8" x14ac:dyDescent="0.2">
      <c r="A28" s="5"/>
      <c r="B28" s="11" t="s">
        <v>88</v>
      </c>
      <c r="C28" s="49">
        <v>368112</v>
      </c>
      <c r="D28" s="51">
        <v>28070.980000000003</v>
      </c>
      <c r="E28" s="49">
        <f t="shared" si="0"/>
        <v>396182.98</v>
      </c>
      <c r="F28" s="49">
        <v>179116.60000000003</v>
      </c>
      <c r="G28" s="49">
        <v>179116.60000000003</v>
      </c>
      <c r="H28" s="49">
        <f t="shared" si="1"/>
        <v>217066.37999999995</v>
      </c>
    </row>
    <row r="29" spans="1:8" x14ac:dyDescent="0.2">
      <c r="A29" s="5"/>
      <c r="B29" s="11" t="s">
        <v>89</v>
      </c>
      <c r="C29" s="49">
        <v>600000</v>
      </c>
      <c r="D29" s="51">
        <v>-259720</v>
      </c>
      <c r="E29" s="49">
        <f t="shared" si="0"/>
        <v>340280</v>
      </c>
      <c r="F29" s="49">
        <v>329203.36</v>
      </c>
      <c r="G29" s="49">
        <v>329203.36</v>
      </c>
      <c r="H29" s="49">
        <f t="shared" si="1"/>
        <v>11076.640000000014</v>
      </c>
    </row>
    <row r="30" spans="1:8" x14ac:dyDescent="0.2">
      <c r="A30" s="5"/>
      <c r="B30" s="11" t="s">
        <v>90</v>
      </c>
      <c r="C30" s="49">
        <v>135000</v>
      </c>
      <c r="D30" s="51">
        <v>-125204</v>
      </c>
      <c r="E30" s="49">
        <f t="shared" si="0"/>
        <v>9796</v>
      </c>
      <c r="F30" s="49">
        <v>9795.02</v>
      </c>
      <c r="G30" s="49">
        <v>9795.02</v>
      </c>
      <c r="H30" s="49">
        <f t="shared" si="1"/>
        <v>0.97999999999956344</v>
      </c>
    </row>
    <row r="31" spans="1:8" x14ac:dyDescent="0.2">
      <c r="A31" s="5"/>
      <c r="B31" s="11" t="s">
        <v>91</v>
      </c>
      <c r="C31" s="49">
        <v>3645140.87</v>
      </c>
      <c r="D31" s="51">
        <v>3132289.0700000003</v>
      </c>
      <c r="E31" s="49">
        <f t="shared" si="0"/>
        <v>6777429.9400000004</v>
      </c>
      <c r="F31" s="49">
        <v>6635043.2200000007</v>
      </c>
      <c r="G31" s="49">
        <v>6635043.2200000007</v>
      </c>
      <c r="H31" s="49">
        <f t="shared" si="1"/>
        <v>142386.71999999974</v>
      </c>
    </row>
    <row r="32" spans="1:8" x14ac:dyDescent="0.2">
      <c r="A32" s="5"/>
      <c r="B32" s="11" t="s">
        <v>19</v>
      </c>
      <c r="C32" s="49">
        <v>520300</v>
      </c>
      <c r="D32" s="51">
        <v>66246</v>
      </c>
      <c r="E32" s="49">
        <f t="shared" si="0"/>
        <v>586546</v>
      </c>
      <c r="F32" s="49">
        <v>559511</v>
      </c>
      <c r="G32" s="49">
        <f>559511-66651</f>
        <v>492860</v>
      </c>
      <c r="H32" s="49">
        <f>+E32-F32</f>
        <v>27035</v>
      </c>
    </row>
    <row r="33" spans="1:8" x14ac:dyDescent="0.2">
      <c r="A33" s="47" t="s">
        <v>64</v>
      </c>
      <c r="B33" s="7"/>
      <c r="C33" s="49">
        <f>+SUM(C34:C42)</f>
        <v>0</v>
      </c>
      <c r="D33" s="49">
        <f>+SUM(D34:D42)</f>
        <v>0</v>
      </c>
      <c r="E33" s="49">
        <f t="shared" si="0"/>
        <v>0</v>
      </c>
      <c r="F33" s="49">
        <f>+SUM(F34:F42)</f>
        <v>0</v>
      </c>
      <c r="G33" s="49">
        <f>+SUM(G34:G42)</f>
        <v>0</v>
      </c>
      <c r="H33" s="49">
        <f t="shared" si="1"/>
        <v>0</v>
      </c>
    </row>
    <row r="34" spans="1:8" x14ac:dyDescent="0.2">
      <c r="A34" s="5"/>
      <c r="B34" s="11" t="s">
        <v>92</v>
      </c>
      <c r="C34" s="49">
        <v>0</v>
      </c>
      <c r="D34" s="50">
        <v>0</v>
      </c>
      <c r="E34" s="49">
        <f t="shared" si="0"/>
        <v>0</v>
      </c>
      <c r="F34" s="49">
        <v>0</v>
      </c>
      <c r="G34" s="49">
        <v>0</v>
      </c>
      <c r="H34" s="49">
        <f t="shared" si="1"/>
        <v>0</v>
      </c>
    </row>
    <row r="35" spans="1:8" x14ac:dyDescent="0.2">
      <c r="A35" s="5"/>
      <c r="B35" s="11" t="s">
        <v>93</v>
      </c>
      <c r="C35" s="49">
        <v>0</v>
      </c>
      <c r="D35" s="50">
        <v>0</v>
      </c>
      <c r="E35" s="49">
        <f t="shared" si="0"/>
        <v>0</v>
      </c>
      <c r="F35" s="49">
        <v>0</v>
      </c>
      <c r="G35" s="49">
        <v>0</v>
      </c>
      <c r="H35" s="49">
        <f t="shared" si="1"/>
        <v>0</v>
      </c>
    </row>
    <row r="36" spans="1:8" x14ac:dyDescent="0.2">
      <c r="A36" s="5"/>
      <c r="B36" s="11" t="s">
        <v>94</v>
      </c>
      <c r="C36" s="49">
        <v>0</v>
      </c>
      <c r="D36" s="50">
        <v>0</v>
      </c>
      <c r="E36" s="49">
        <f t="shared" si="0"/>
        <v>0</v>
      </c>
      <c r="F36" s="49">
        <v>0</v>
      </c>
      <c r="G36" s="49">
        <v>0</v>
      </c>
      <c r="H36" s="49">
        <f t="shared" si="1"/>
        <v>0</v>
      </c>
    </row>
    <row r="37" spans="1:8" x14ac:dyDescent="0.2">
      <c r="A37" s="5"/>
      <c r="B37" s="11" t="s">
        <v>95</v>
      </c>
      <c r="C37" s="49">
        <v>0</v>
      </c>
      <c r="D37" s="50">
        <v>0</v>
      </c>
      <c r="E37" s="49">
        <f t="shared" si="0"/>
        <v>0</v>
      </c>
      <c r="F37" s="49">
        <v>0</v>
      </c>
      <c r="G37" s="49">
        <v>0</v>
      </c>
      <c r="H37" s="49">
        <f t="shared" si="1"/>
        <v>0</v>
      </c>
    </row>
    <row r="38" spans="1:8" x14ac:dyDescent="0.2">
      <c r="A38" s="5"/>
      <c r="B38" s="11" t="s">
        <v>41</v>
      </c>
      <c r="C38" s="49">
        <v>0</v>
      </c>
      <c r="D38" s="50">
        <v>0</v>
      </c>
      <c r="E38" s="49">
        <f t="shared" si="0"/>
        <v>0</v>
      </c>
      <c r="F38" s="49">
        <v>0</v>
      </c>
      <c r="G38" s="49">
        <v>0</v>
      </c>
      <c r="H38" s="49">
        <f t="shared" si="1"/>
        <v>0</v>
      </c>
    </row>
    <row r="39" spans="1:8" x14ac:dyDescent="0.2">
      <c r="A39" s="5"/>
      <c r="B39" s="11" t="s">
        <v>96</v>
      </c>
      <c r="C39" s="49">
        <v>0</v>
      </c>
      <c r="D39" s="50">
        <v>0</v>
      </c>
      <c r="E39" s="49">
        <f t="shared" si="0"/>
        <v>0</v>
      </c>
      <c r="F39" s="49">
        <v>0</v>
      </c>
      <c r="G39" s="49">
        <v>0</v>
      </c>
      <c r="H39" s="49">
        <f t="shared" si="1"/>
        <v>0</v>
      </c>
    </row>
    <row r="40" spans="1:8" x14ac:dyDescent="0.2">
      <c r="A40" s="5"/>
      <c r="B40" s="11" t="s">
        <v>97</v>
      </c>
      <c r="C40" s="49">
        <v>0</v>
      </c>
      <c r="D40" s="50">
        <v>0</v>
      </c>
      <c r="E40" s="49">
        <f t="shared" si="0"/>
        <v>0</v>
      </c>
      <c r="F40" s="49">
        <v>0</v>
      </c>
      <c r="G40" s="49">
        <v>0</v>
      </c>
      <c r="H40" s="49">
        <f t="shared" si="1"/>
        <v>0</v>
      </c>
    </row>
    <row r="41" spans="1:8" x14ac:dyDescent="0.2">
      <c r="A41" s="5"/>
      <c r="B41" s="11" t="s">
        <v>37</v>
      </c>
      <c r="C41" s="49">
        <v>0</v>
      </c>
      <c r="D41" s="50">
        <v>0</v>
      </c>
      <c r="E41" s="49">
        <f t="shared" si="0"/>
        <v>0</v>
      </c>
      <c r="F41" s="49">
        <v>0</v>
      </c>
      <c r="G41" s="49">
        <v>0</v>
      </c>
      <c r="H41" s="49">
        <f t="shared" si="1"/>
        <v>0</v>
      </c>
    </row>
    <row r="42" spans="1:8" x14ac:dyDescent="0.2">
      <c r="A42" s="5"/>
      <c r="B42" s="11" t="s">
        <v>98</v>
      </c>
      <c r="C42" s="49">
        <v>0</v>
      </c>
      <c r="D42" s="50">
        <v>0</v>
      </c>
      <c r="E42" s="49">
        <f t="shared" si="0"/>
        <v>0</v>
      </c>
      <c r="F42" s="49">
        <v>0</v>
      </c>
      <c r="G42" s="49">
        <v>0</v>
      </c>
      <c r="H42" s="49">
        <f t="shared" si="1"/>
        <v>0</v>
      </c>
    </row>
    <row r="43" spans="1:8" x14ac:dyDescent="0.2">
      <c r="A43" s="47" t="s">
        <v>65</v>
      </c>
      <c r="B43" s="7"/>
      <c r="C43" s="49">
        <f>+SUM(C44:C52)</f>
        <v>2280285</v>
      </c>
      <c r="D43" s="49">
        <f>+SUM(D44:D52)</f>
        <v>0</v>
      </c>
      <c r="E43" s="49">
        <f>+C43+D43</f>
        <v>2280285</v>
      </c>
      <c r="F43" s="49">
        <f>+SUM(F44:F52)</f>
        <v>2162936.02</v>
      </c>
      <c r="G43" s="49">
        <f>+SUM(G44:G52)</f>
        <v>2162936.02</v>
      </c>
      <c r="H43" s="49">
        <f t="shared" si="1"/>
        <v>117348.97999999998</v>
      </c>
    </row>
    <row r="44" spans="1:8" x14ac:dyDescent="0.2">
      <c r="A44" s="5"/>
      <c r="B44" s="11" t="s">
        <v>99</v>
      </c>
      <c r="C44" s="49">
        <v>1567000</v>
      </c>
      <c r="D44" s="50">
        <v>0</v>
      </c>
      <c r="E44" s="49">
        <f>+C44+D44</f>
        <v>1567000</v>
      </c>
      <c r="F44" s="51">
        <v>1530732.02</v>
      </c>
      <c r="G44" s="51">
        <v>1530732.02</v>
      </c>
      <c r="H44" s="49">
        <f>+E44-F44</f>
        <v>36267.979999999981</v>
      </c>
    </row>
    <row r="45" spans="1:8" x14ac:dyDescent="0.2">
      <c r="A45" s="5"/>
      <c r="B45" s="11" t="s">
        <v>100</v>
      </c>
      <c r="C45" s="49">
        <v>50000</v>
      </c>
      <c r="D45" s="50">
        <v>0</v>
      </c>
      <c r="E45" s="49">
        <f>+C45+D45</f>
        <v>50000</v>
      </c>
      <c r="F45" s="51">
        <v>13199</v>
      </c>
      <c r="G45" s="51">
        <v>13199</v>
      </c>
      <c r="H45" s="49">
        <f t="shared" si="1"/>
        <v>36801</v>
      </c>
    </row>
    <row r="46" spans="1:8" x14ac:dyDescent="0.2">
      <c r="A46" s="5"/>
      <c r="B46" s="11" t="s">
        <v>101</v>
      </c>
      <c r="C46" s="49">
        <v>0</v>
      </c>
      <c r="D46" s="50">
        <v>0</v>
      </c>
      <c r="E46" s="49">
        <f>+C46+D46</f>
        <v>0</v>
      </c>
      <c r="F46" s="49">
        <v>0</v>
      </c>
      <c r="G46" s="49">
        <v>0</v>
      </c>
      <c r="H46" s="49">
        <f t="shared" si="1"/>
        <v>0</v>
      </c>
    </row>
    <row r="47" spans="1:8" x14ac:dyDescent="0.2">
      <c r="A47" s="5"/>
      <c r="B47" s="11" t="s">
        <v>102</v>
      </c>
      <c r="C47" s="49">
        <v>0</v>
      </c>
      <c r="D47" s="50">
        <v>0</v>
      </c>
      <c r="E47" s="49">
        <f>+C47+D47</f>
        <v>0</v>
      </c>
      <c r="F47" s="49">
        <v>0</v>
      </c>
      <c r="G47" s="49">
        <v>0</v>
      </c>
      <c r="H47" s="49">
        <f t="shared" si="1"/>
        <v>0</v>
      </c>
    </row>
    <row r="48" spans="1:8" x14ac:dyDescent="0.2">
      <c r="A48" s="5"/>
      <c r="B48" s="11" t="s">
        <v>103</v>
      </c>
      <c r="C48" s="49">
        <v>0</v>
      </c>
      <c r="D48" s="50">
        <v>0</v>
      </c>
      <c r="E48" s="49">
        <f t="shared" si="0"/>
        <v>0</v>
      </c>
      <c r="F48" s="49">
        <v>0</v>
      </c>
      <c r="G48" s="49">
        <v>0</v>
      </c>
      <c r="H48" s="49">
        <f t="shared" si="1"/>
        <v>0</v>
      </c>
    </row>
    <row r="49" spans="1:8" x14ac:dyDescent="0.2">
      <c r="A49" s="5"/>
      <c r="B49" s="11" t="s">
        <v>104</v>
      </c>
      <c r="C49" s="49">
        <v>50000</v>
      </c>
      <c r="D49" s="50">
        <v>0</v>
      </c>
      <c r="E49" s="49">
        <f>+C49+D49</f>
        <v>50000</v>
      </c>
      <c r="F49" s="49">
        <v>8474.9599999999991</v>
      </c>
      <c r="G49" s="49">
        <v>8474.9599999999991</v>
      </c>
      <c r="H49" s="49">
        <f t="shared" si="1"/>
        <v>41525.040000000001</v>
      </c>
    </row>
    <row r="50" spans="1:8" x14ac:dyDescent="0.2">
      <c r="A50" s="5"/>
      <c r="B50" s="11" t="s">
        <v>105</v>
      </c>
      <c r="C50" s="49">
        <v>0</v>
      </c>
      <c r="D50" s="50">
        <v>0</v>
      </c>
      <c r="E50" s="49">
        <f t="shared" si="0"/>
        <v>0</v>
      </c>
      <c r="F50" s="49">
        <v>0</v>
      </c>
      <c r="G50" s="49">
        <v>0</v>
      </c>
      <c r="H50" s="49">
        <f t="shared" si="1"/>
        <v>0</v>
      </c>
    </row>
    <row r="51" spans="1:8" x14ac:dyDescent="0.2">
      <c r="A51" s="5"/>
      <c r="B51" s="11" t="s">
        <v>106</v>
      </c>
      <c r="C51" s="49">
        <v>0</v>
      </c>
      <c r="D51" s="50">
        <v>0</v>
      </c>
      <c r="E51" s="49">
        <f t="shared" si="0"/>
        <v>0</v>
      </c>
      <c r="F51" s="49">
        <v>0</v>
      </c>
      <c r="G51" s="49">
        <v>0</v>
      </c>
      <c r="H51" s="49">
        <f t="shared" si="1"/>
        <v>0</v>
      </c>
    </row>
    <row r="52" spans="1:8" x14ac:dyDescent="0.2">
      <c r="A52" s="5"/>
      <c r="B52" s="11" t="s">
        <v>107</v>
      </c>
      <c r="C52" s="49">
        <v>613285</v>
      </c>
      <c r="D52" s="50">
        <v>0</v>
      </c>
      <c r="E52" s="49">
        <f>+C52+D52</f>
        <v>613285</v>
      </c>
      <c r="F52" s="49">
        <v>610530.04</v>
      </c>
      <c r="G52" s="49">
        <v>610530.04</v>
      </c>
      <c r="H52" s="49">
        <f t="shared" si="1"/>
        <v>2754.9599999999627</v>
      </c>
    </row>
    <row r="53" spans="1:8" x14ac:dyDescent="0.2">
      <c r="A53" s="47" t="s">
        <v>66</v>
      </c>
      <c r="B53" s="7"/>
      <c r="C53" s="49">
        <v>0</v>
      </c>
      <c r="D53" s="50">
        <v>0</v>
      </c>
      <c r="E53" s="49">
        <f t="shared" si="0"/>
        <v>0</v>
      </c>
      <c r="F53" s="49">
        <v>0</v>
      </c>
      <c r="G53" s="49">
        <v>0</v>
      </c>
      <c r="H53" s="49">
        <f t="shared" si="1"/>
        <v>0</v>
      </c>
    </row>
    <row r="54" spans="1:8" x14ac:dyDescent="0.2">
      <c r="A54" s="5"/>
      <c r="B54" s="11" t="s">
        <v>108</v>
      </c>
      <c r="C54" s="49">
        <v>0</v>
      </c>
      <c r="D54" s="50">
        <v>0</v>
      </c>
      <c r="E54" s="49">
        <f t="shared" si="0"/>
        <v>0</v>
      </c>
      <c r="F54" s="49">
        <v>0</v>
      </c>
      <c r="G54" s="49">
        <v>0</v>
      </c>
      <c r="H54" s="49">
        <f t="shared" si="1"/>
        <v>0</v>
      </c>
    </row>
    <row r="55" spans="1:8" x14ac:dyDescent="0.2">
      <c r="A55" s="5"/>
      <c r="B55" s="11" t="s">
        <v>109</v>
      </c>
      <c r="C55" s="49">
        <v>0</v>
      </c>
      <c r="D55" s="50">
        <v>0</v>
      </c>
      <c r="E55" s="49">
        <f t="shared" si="0"/>
        <v>0</v>
      </c>
      <c r="F55" s="49">
        <v>0</v>
      </c>
      <c r="G55" s="49">
        <v>0</v>
      </c>
      <c r="H55" s="49">
        <f t="shared" si="1"/>
        <v>0</v>
      </c>
    </row>
    <row r="56" spans="1:8" x14ac:dyDescent="0.2">
      <c r="A56" s="5"/>
      <c r="B56" s="11" t="s">
        <v>110</v>
      </c>
      <c r="C56" s="49">
        <v>0</v>
      </c>
      <c r="D56" s="50">
        <v>0</v>
      </c>
      <c r="E56" s="49">
        <f t="shared" si="0"/>
        <v>0</v>
      </c>
      <c r="F56" s="49">
        <v>0</v>
      </c>
      <c r="G56" s="49">
        <v>0</v>
      </c>
      <c r="H56" s="49">
        <f t="shared" si="1"/>
        <v>0</v>
      </c>
    </row>
    <row r="57" spans="1:8" x14ac:dyDescent="0.2">
      <c r="A57" s="47" t="s">
        <v>67</v>
      </c>
      <c r="B57" s="7"/>
      <c r="C57" s="49">
        <v>0</v>
      </c>
      <c r="D57" s="50">
        <v>0</v>
      </c>
      <c r="E57" s="49">
        <f t="shared" si="0"/>
        <v>0</v>
      </c>
      <c r="F57" s="49">
        <v>0</v>
      </c>
      <c r="G57" s="49">
        <v>0</v>
      </c>
      <c r="H57" s="49">
        <f t="shared" si="1"/>
        <v>0</v>
      </c>
    </row>
    <row r="58" spans="1:8" x14ac:dyDescent="0.2">
      <c r="A58" s="5"/>
      <c r="B58" s="11" t="s">
        <v>111</v>
      </c>
      <c r="C58" s="49">
        <v>0</v>
      </c>
      <c r="D58" s="50">
        <v>0</v>
      </c>
      <c r="E58" s="49">
        <f t="shared" si="0"/>
        <v>0</v>
      </c>
      <c r="F58" s="49">
        <v>0</v>
      </c>
      <c r="G58" s="49">
        <v>0</v>
      </c>
      <c r="H58" s="49">
        <f t="shared" si="1"/>
        <v>0</v>
      </c>
    </row>
    <row r="59" spans="1:8" x14ac:dyDescent="0.2">
      <c r="A59" s="5"/>
      <c r="B59" s="11" t="s">
        <v>112</v>
      </c>
      <c r="C59" s="49">
        <v>0</v>
      </c>
      <c r="D59" s="50">
        <v>0</v>
      </c>
      <c r="E59" s="49">
        <f t="shared" si="0"/>
        <v>0</v>
      </c>
      <c r="F59" s="49">
        <v>0</v>
      </c>
      <c r="G59" s="49">
        <v>0</v>
      </c>
      <c r="H59" s="49">
        <f t="shared" si="1"/>
        <v>0</v>
      </c>
    </row>
    <row r="60" spans="1:8" x14ac:dyDescent="0.2">
      <c r="A60" s="5"/>
      <c r="B60" s="11" t="s">
        <v>113</v>
      </c>
      <c r="C60" s="49">
        <v>0</v>
      </c>
      <c r="D60" s="50">
        <v>0</v>
      </c>
      <c r="E60" s="49">
        <f t="shared" si="0"/>
        <v>0</v>
      </c>
      <c r="F60" s="49">
        <v>0</v>
      </c>
      <c r="G60" s="49">
        <v>0</v>
      </c>
      <c r="H60" s="49">
        <f t="shared" si="1"/>
        <v>0</v>
      </c>
    </row>
    <row r="61" spans="1:8" x14ac:dyDescent="0.2">
      <c r="A61" s="5"/>
      <c r="B61" s="11" t="s">
        <v>114</v>
      </c>
      <c r="C61" s="49">
        <v>0</v>
      </c>
      <c r="D61" s="50">
        <v>0</v>
      </c>
      <c r="E61" s="49">
        <f t="shared" si="0"/>
        <v>0</v>
      </c>
      <c r="F61" s="49">
        <v>0</v>
      </c>
      <c r="G61" s="49">
        <v>0</v>
      </c>
      <c r="H61" s="49">
        <f t="shared" si="1"/>
        <v>0</v>
      </c>
    </row>
    <row r="62" spans="1:8" x14ac:dyDescent="0.2">
      <c r="A62" s="5"/>
      <c r="B62" s="11" t="s">
        <v>115</v>
      </c>
      <c r="C62" s="49">
        <v>0</v>
      </c>
      <c r="D62" s="50">
        <v>0</v>
      </c>
      <c r="E62" s="49">
        <f t="shared" si="0"/>
        <v>0</v>
      </c>
      <c r="F62" s="49">
        <v>0</v>
      </c>
      <c r="G62" s="49">
        <v>0</v>
      </c>
      <c r="H62" s="49">
        <f t="shared" si="1"/>
        <v>0</v>
      </c>
    </row>
    <row r="63" spans="1:8" x14ac:dyDescent="0.2">
      <c r="A63" s="5"/>
      <c r="B63" s="11" t="s">
        <v>116</v>
      </c>
      <c r="C63" s="49">
        <v>0</v>
      </c>
      <c r="D63" s="50">
        <v>0</v>
      </c>
      <c r="E63" s="49">
        <f t="shared" si="0"/>
        <v>0</v>
      </c>
      <c r="F63" s="49">
        <v>0</v>
      </c>
      <c r="G63" s="49">
        <v>0</v>
      </c>
      <c r="H63" s="49">
        <f t="shared" si="1"/>
        <v>0</v>
      </c>
    </row>
    <row r="64" spans="1:8" x14ac:dyDescent="0.2">
      <c r="A64" s="5"/>
      <c r="B64" s="11" t="s">
        <v>117</v>
      </c>
      <c r="C64" s="49">
        <v>0</v>
      </c>
      <c r="D64" s="50">
        <v>0</v>
      </c>
      <c r="E64" s="49">
        <f t="shared" si="0"/>
        <v>0</v>
      </c>
      <c r="F64" s="49">
        <v>0</v>
      </c>
      <c r="G64" s="49">
        <v>0</v>
      </c>
      <c r="H64" s="49">
        <f t="shared" si="1"/>
        <v>0</v>
      </c>
    </row>
    <row r="65" spans="1:8" x14ac:dyDescent="0.2">
      <c r="A65" s="47" t="s">
        <v>68</v>
      </c>
      <c r="B65" s="7"/>
      <c r="C65" s="49">
        <v>0</v>
      </c>
      <c r="D65" s="50">
        <v>0</v>
      </c>
      <c r="E65" s="49">
        <f t="shared" si="0"/>
        <v>0</v>
      </c>
      <c r="F65" s="49">
        <v>0</v>
      </c>
      <c r="G65" s="49">
        <v>0</v>
      </c>
      <c r="H65" s="49">
        <f t="shared" si="1"/>
        <v>0</v>
      </c>
    </row>
    <row r="66" spans="1:8" x14ac:dyDescent="0.2">
      <c r="A66" s="5"/>
      <c r="B66" s="11" t="s">
        <v>38</v>
      </c>
      <c r="C66" s="49">
        <v>0</v>
      </c>
      <c r="D66" s="50">
        <v>0</v>
      </c>
      <c r="E66" s="49">
        <f t="shared" si="0"/>
        <v>0</v>
      </c>
      <c r="F66" s="49">
        <v>0</v>
      </c>
      <c r="G66" s="49">
        <v>0</v>
      </c>
      <c r="H66" s="49">
        <f t="shared" si="1"/>
        <v>0</v>
      </c>
    </row>
    <row r="67" spans="1:8" x14ac:dyDescent="0.2">
      <c r="A67" s="5"/>
      <c r="B67" s="11" t="s">
        <v>39</v>
      </c>
      <c r="C67" s="49">
        <v>0</v>
      </c>
      <c r="D67" s="50">
        <v>0</v>
      </c>
      <c r="E67" s="49">
        <f t="shared" si="0"/>
        <v>0</v>
      </c>
      <c r="F67" s="49">
        <v>0</v>
      </c>
      <c r="G67" s="49">
        <v>0</v>
      </c>
      <c r="H67" s="49">
        <f t="shared" si="1"/>
        <v>0</v>
      </c>
    </row>
    <row r="68" spans="1:8" x14ac:dyDescent="0.2">
      <c r="A68" s="5"/>
      <c r="B68" s="11" t="s">
        <v>40</v>
      </c>
      <c r="C68" s="49">
        <v>0</v>
      </c>
      <c r="D68" s="50">
        <v>0</v>
      </c>
      <c r="E68" s="49">
        <f t="shared" si="0"/>
        <v>0</v>
      </c>
      <c r="F68" s="49">
        <v>0</v>
      </c>
      <c r="G68" s="49">
        <v>0</v>
      </c>
      <c r="H68" s="49">
        <f t="shared" si="1"/>
        <v>0</v>
      </c>
    </row>
    <row r="69" spans="1:8" x14ac:dyDescent="0.2">
      <c r="A69" s="47" t="s">
        <v>69</v>
      </c>
      <c r="B69" s="7"/>
      <c r="C69" s="49">
        <v>0</v>
      </c>
      <c r="D69" s="50">
        <v>0</v>
      </c>
      <c r="E69" s="49">
        <f t="shared" ref="E69:E75" si="3">+C69+D69</f>
        <v>0</v>
      </c>
      <c r="F69" s="49">
        <v>0</v>
      </c>
      <c r="G69" s="49">
        <v>0</v>
      </c>
      <c r="H69" s="49">
        <f t="shared" si="1"/>
        <v>0</v>
      </c>
    </row>
    <row r="70" spans="1:8" x14ac:dyDescent="0.2">
      <c r="A70" s="5"/>
      <c r="B70" s="11" t="s">
        <v>118</v>
      </c>
      <c r="C70" s="49">
        <v>0</v>
      </c>
      <c r="D70" s="50">
        <v>0</v>
      </c>
      <c r="E70" s="49">
        <f t="shared" si="3"/>
        <v>0</v>
      </c>
      <c r="F70" s="49">
        <v>0</v>
      </c>
      <c r="G70" s="49">
        <v>0</v>
      </c>
      <c r="H70" s="49">
        <f t="shared" si="1"/>
        <v>0</v>
      </c>
    </row>
    <row r="71" spans="1:8" x14ac:dyDescent="0.2">
      <c r="A71" s="5"/>
      <c r="B71" s="11" t="s">
        <v>119</v>
      </c>
      <c r="C71" s="49">
        <v>0</v>
      </c>
      <c r="D71" s="50">
        <v>0</v>
      </c>
      <c r="E71" s="49">
        <f t="shared" si="3"/>
        <v>0</v>
      </c>
      <c r="F71" s="49">
        <v>0</v>
      </c>
      <c r="G71" s="49">
        <v>0</v>
      </c>
      <c r="H71" s="49">
        <f t="shared" si="1"/>
        <v>0</v>
      </c>
    </row>
    <row r="72" spans="1:8" x14ac:dyDescent="0.2">
      <c r="A72" s="5"/>
      <c r="B72" s="11" t="s">
        <v>120</v>
      </c>
      <c r="C72" s="49">
        <v>0</v>
      </c>
      <c r="D72" s="50">
        <v>0</v>
      </c>
      <c r="E72" s="49">
        <f t="shared" si="3"/>
        <v>0</v>
      </c>
      <c r="F72" s="49">
        <v>0</v>
      </c>
      <c r="G72" s="49">
        <v>0</v>
      </c>
      <c r="H72" s="49">
        <f>+E72-F72</f>
        <v>0</v>
      </c>
    </row>
    <row r="73" spans="1:8" x14ac:dyDescent="0.2">
      <c r="A73" s="5"/>
      <c r="B73" s="11" t="s">
        <v>121</v>
      </c>
      <c r="C73" s="49">
        <v>0</v>
      </c>
      <c r="D73" s="50">
        <v>0</v>
      </c>
      <c r="E73" s="49">
        <f t="shared" si="3"/>
        <v>0</v>
      </c>
      <c r="F73" s="49">
        <v>0</v>
      </c>
      <c r="G73" s="49">
        <v>0</v>
      </c>
      <c r="H73" s="49">
        <f>+E73-F73</f>
        <v>0</v>
      </c>
    </row>
    <row r="74" spans="1:8" x14ac:dyDescent="0.2">
      <c r="A74" s="5"/>
      <c r="B74" s="11" t="s">
        <v>122</v>
      </c>
      <c r="C74" s="49">
        <v>0</v>
      </c>
      <c r="D74" s="50">
        <v>0</v>
      </c>
      <c r="E74" s="49">
        <f t="shared" si="3"/>
        <v>0</v>
      </c>
      <c r="F74" s="49">
        <v>0</v>
      </c>
      <c r="G74" s="49">
        <v>0</v>
      </c>
      <c r="H74" s="49">
        <f>+E74-F74</f>
        <v>0</v>
      </c>
    </row>
    <row r="75" spans="1:8" x14ac:dyDescent="0.2">
      <c r="A75" s="5"/>
      <c r="B75" s="11" t="s">
        <v>123</v>
      </c>
      <c r="C75" s="49">
        <v>0</v>
      </c>
      <c r="D75" s="50">
        <v>0</v>
      </c>
      <c r="E75" s="49">
        <f t="shared" si="3"/>
        <v>0</v>
      </c>
      <c r="F75" s="49">
        <v>0</v>
      </c>
      <c r="G75" s="49">
        <v>0</v>
      </c>
      <c r="H75" s="49">
        <f>+E75-F75</f>
        <v>0</v>
      </c>
    </row>
    <row r="76" spans="1:8" x14ac:dyDescent="0.2">
      <c r="A76" s="6"/>
      <c r="B76" s="12" t="s">
        <v>124</v>
      </c>
      <c r="C76" s="52">
        <v>0</v>
      </c>
      <c r="D76" s="53">
        <v>0</v>
      </c>
      <c r="E76" s="52">
        <f>+C76+D76</f>
        <v>0</v>
      </c>
      <c r="F76" s="52">
        <v>0</v>
      </c>
      <c r="G76" s="52">
        <v>0</v>
      </c>
      <c r="H76" s="52">
        <f>+E76-F76</f>
        <v>0</v>
      </c>
    </row>
    <row r="77" spans="1:8" x14ac:dyDescent="0.2">
      <c r="A77" s="8"/>
      <c r="B77" s="13" t="s">
        <v>53</v>
      </c>
      <c r="C77" s="54">
        <f t="shared" ref="C77:F77" si="4">+C5+C13+C33+C43+C53+C57+C65+C69+C23</f>
        <v>41690432.002592862</v>
      </c>
      <c r="D77" s="54">
        <f>+D5+D13+D33+D43+D53+D57+D65+D69+D23</f>
        <v>3518405.8400000003</v>
      </c>
      <c r="E77" s="54">
        <f>+E5+E13+E33+E43+E53+E57+E65+E69+E23</f>
        <v>45208837.842592865</v>
      </c>
      <c r="F77" s="54">
        <f t="shared" si="4"/>
        <v>42410353.630000003</v>
      </c>
      <c r="G77" s="54">
        <f>+G5+G13+G33+G43+G53+G57+G65+G69+G23</f>
        <v>41685841.93</v>
      </c>
      <c r="H77" s="54">
        <f>+H5+H13+H33+H43+H53+H57+H65+H69+H23</f>
        <v>2798484.2125928639</v>
      </c>
    </row>
    <row r="79" spans="1:8" x14ac:dyDescent="0.2">
      <c r="C79" s="60"/>
      <c r="D79" s="60"/>
      <c r="E79" s="57"/>
      <c r="H79" s="57"/>
    </row>
    <row r="80" spans="1:8" x14ac:dyDescent="0.2">
      <c r="A80" s="58" t="s">
        <v>130</v>
      </c>
      <c r="C80" s="60"/>
      <c r="D80" s="60"/>
      <c r="E80" s="60"/>
      <c r="F80" s="60"/>
      <c r="G80" s="60"/>
      <c r="H80" s="60"/>
    </row>
    <row r="81" spans="3:10" x14ac:dyDescent="0.2">
      <c r="C81" s="57"/>
      <c r="D81" s="57"/>
      <c r="E81" s="57"/>
      <c r="F81" s="57"/>
      <c r="G81" s="57"/>
      <c r="H81" s="57"/>
    </row>
    <row r="82" spans="3:10" x14ac:dyDescent="0.2">
      <c r="C82" s="57"/>
      <c r="D82" s="57"/>
      <c r="E82" s="57"/>
      <c r="F82" s="57"/>
      <c r="G82" s="57"/>
      <c r="H82" s="57"/>
    </row>
    <row r="83" spans="3:10" x14ac:dyDescent="0.2">
      <c r="C83" s="57"/>
      <c r="D83" s="57"/>
      <c r="E83" s="57"/>
      <c r="F83" s="57"/>
      <c r="G83" s="57"/>
      <c r="H83" s="57"/>
    </row>
    <row r="84" spans="3:10" x14ac:dyDescent="0.2">
      <c r="C84" s="57"/>
      <c r="D84" s="57"/>
      <c r="E84" s="57"/>
      <c r="F84" s="57"/>
      <c r="G84" s="57"/>
      <c r="H84" s="57"/>
      <c r="J84" s="57"/>
    </row>
    <row r="85" spans="3:10" x14ac:dyDescent="0.2">
      <c r="J85" s="57"/>
    </row>
    <row r="86" spans="3:10" x14ac:dyDescent="0.2">
      <c r="J86" s="57"/>
    </row>
    <row r="87" spans="3:10" x14ac:dyDescent="0.2">
      <c r="J87" s="57"/>
    </row>
    <row r="88" spans="3:10" x14ac:dyDescent="0.2">
      <c r="J88" s="57"/>
    </row>
    <row r="89" spans="3:10" x14ac:dyDescent="0.2">
      <c r="J89" s="57"/>
    </row>
    <row r="90" spans="3:10" x14ac:dyDescent="0.2">
      <c r="J90" s="57"/>
    </row>
    <row r="91" spans="3:10" x14ac:dyDescent="0.2">
      <c r="J91" s="57"/>
    </row>
    <row r="92" spans="3:10" x14ac:dyDescent="0.2">
      <c r="J92" s="57"/>
    </row>
    <row r="93" spans="3:10" x14ac:dyDescent="0.2">
      <c r="J93" s="57"/>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1026" r:id="rId4">
          <objectPr defaultSize="0" r:id="rId5">
            <anchor moveWithCells="1" sizeWithCells="1">
              <from>
                <xdr:col>5</xdr:col>
                <xdr:colOff>133350</xdr:colOff>
                <xdr:row>84</xdr:row>
                <xdr:rowOff>123825</xdr:rowOff>
              </from>
              <to>
                <xdr:col>7</xdr:col>
                <xdr:colOff>571500</xdr:colOff>
                <xdr:row>90</xdr:row>
                <xdr:rowOff>47625</xdr:rowOff>
              </to>
            </anchor>
          </objectPr>
        </oleObject>
      </mc:Choice>
      <mc:Fallback>
        <oleObject progId="PBrush" shapeId="10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showGridLines="0" workbookViewId="0">
      <selection sqref="A1:H1"/>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61" t="s">
        <v>129</v>
      </c>
      <c r="B1" s="62"/>
      <c r="C1" s="62"/>
      <c r="D1" s="62"/>
      <c r="E1" s="62"/>
      <c r="F1" s="62"/>
      <c r="G1" s="62"/>
      <c r="H1" s="63"/>
    </row>
    <row r="2" spans="1:8" x14ac:dyDescent="0.2">
      <c r="A2" s="66" t="s">
        <v>54</v>
      </c>
      <c r="B2" s="67"/>
      <c r="C2" s="61" t="s">
        <v>60</v>
      </c>
      <c r="D2" s="62"/>
      <c r="E2" s="62"/>
      <c r="F2" s="62"/>
      <c r="G2" s="63"/>
      <c r="H2" s="64" t="s">
        <v>59</v>
      </c>
    </row>
    <row r="3" spans="1:8" ht="24.95" customHeight="1" x14ac:dyDescent="0.2">
      <c r="A3" s="68"/>
      <c r="B3" s="69"/>
      <c r="C3" s="9" t="s">
        <v>55</v>
      </c>
      <c r="D3" s="9" t="s">
        <v>125</v>
      </c>
      <c r="E3" s="9" t="s">
        <v>56</v>
      </c>
      <c r="F3" s="9" t="s">
        <v>57</v>
      </c>
      <c r="G3" s="9" t="s">
        <v>58</v>
      </c>
      <c r="H3" s="65"/>
    </row>
    <row r="4" spans="1:8" x14ac:dyDescent="0.2">
      <c r="A4" s="70"/>
      <c r="B4" s="71"/>
      <c r="C4" s="10">
        <v>1</v>
      </c>
      <c r="D4" s="10">
        <v>2</v>
      </c>
      <c r="E4" s="10" t="s">
        <v>126</v>
      </c>
      <c r="F4" s="10">
        <v>4</v>
      </c>
      <c r="G4" s="10">
        <v>5</v>
      </c>
      <c r="H4" s="10" t="s">
        <v>127</v>
      </c>
    </row>
    <row r="5" spans="1:8" x14ac:dyDescent="0.2">
      <c r="A5" s="5"/>
      <c r="B5" s="17"/>
      <c r="C5" s="20"/>
      <c r="D5" s="20"/>
      <c r="E5" s="20"/>
      <c r="F5" s="20"/>
      <c r="G5" s="20"/>
      <c r="H5" s="20"/>
    </row>
    <row r="6" spans="1:8" x14ac:dyDescent="0.2">
      <c r="A6" s="5"/>
      <c r="B6" s="17" t="s">
        <v>0</v>
      </c>
      <c r="C6" s="55">
        <v>39410147.002592862</v>
      </c>
      <c r="D6" s="55">
        <v>3518405.8400000003</v>
      </c>
      <c r="E6" s="55">
        <f>+C6+D6</f>
        <v>42928552.842592865</v>
      </c>
      <c r="F6" s="55">
        <v>40247417.609999999</v>
      </c>
      <c r="G6" s="55">
        <v>39522905.909999996</v>
      </c>
      <c r="H6" s="55">
        <f>+E6-F6</f>
        <v>2681135.2325928658</v>
      </c>
    </row>
    <row r="7" spans="1:8" x14ac:dyDescent="0.2">
      <c r="A7" s="5"/>
      <c r="B7" s="17"/>
      <c r="C7" s="55"/>
      <c r="D7" s="55"/>
      <c r="E7" s="55"/>
      <c r="F7" s="55"/>
      <c r="G7" s="55"/>
      <c r="H7" s="55"/>
    </row>
    <row r="8" spans="1:8" x14ac:dyDescent="0.2">
      <c r="A8" s="5"/>
      <c r="B8" s="17" t="s">
        <v>1</v>
      </c>
      <c r="C8" s="55">
        <v>2280285</v>
      </c>
      <c r="D8" s="55">
        <v>0</v>
      </c>
      <c r="E8" s="55">
        <f>+C8+D8</f>
        <v>2280285</v>
      </c>
      <c r="F8" s="55">
        <v>2162936.02</v>
      </c>
      <c r="G8" s="55">
        <v>2162936.02</v>
      </c>
      <c r="H8" s="55">
        <f>+E8-F8</f>
        <v>117348.97999999998</v>
      </c>
    </row>
    <row r="9" spans="1:8" x14ac:dyDescent="0.2">
      <c r="A9" s="5"/>
      <c r="B9" s="17"/>
      <c r="C9" s="55"/>
      <c r="D9" s="55"/>
      <c r="E9" s="55"/>
      <c r="F9" s="55"/>
      <c r="G9" s="55"/>
      <c r="H9" s="55"/>
    </row>
    <row r="10" spans="1:8" x14ac:dyDescent="0.2">
      <c r="A10" s="5"/>
      <c r="B10" s="17" t="s">
        <v>2</v>
      </c>
      <c r="C10" s="55"/>
      <c r="D10" s="55"/>
      <c r="E10" s="55"/>
      <c r="F10" s="55"/>
      <c r="G10" s="55"/>
      <c r="H10" s="55"/>
    </row>
    <row r="11" spans="1:8" x14ac:dyDescent="0.2">
      <c r="A11" s="5"/>
      <c r="B11" s="17"/>
      <c r="C11" s="55"/>
      <c r="D11" s="55"/>
      <c r="E11" s="55"/>
      <c r="F11" s="55"/>
      <c r="G11" s="55"/>
      <c r="H11" s="55"/>
    </row>
    <row r="12" spans="1:8" x14ac:dyDescent="0.2">
      <c r="A12" s="5"/>
      <c r="B12" s="17" t="s">
        <v>41</v>
      </c>
      <c r="C12" s="55"/>
      <c r="D12" s="55"/>
      <c r="E12" s="55"/>
      <c r="F12" s="55"/>
      <c r="G12" s="55"/>
      <c r="H12" s="55"/>
    </row>
    <row r="13" spans="1:8" x14ac:dyDescent="0.2">
      <c r="A13" s="5"/>
      <c r="B13" s="17"/>
      <c r="C13" s="55"/>
      <c r="D13" s="55"/>
      <c r="E13" s="55"/>
      <c r="F13" s="55"/>
      <c r="G13" s="55"/>
      <c r="H13" s="55"/>
    </row>
    <row r="14" spans="1:8" x14ac:dyDescent="0.2">
      <c r="A14" s="5"/>
      <c r="B14" s="17" t="s">
        <v>38</v>
      </c>
      <c r="C14" s="55"/>
      <c r="D14" s="55"/>
      <c r="E14" s="55"/>
      <c r="F14" s="55"/>
      <c r="G14" s="55"/>
      <c r="H14" s="55"/>
    </row>
    <row r="15" spans="1:8" x14ac:dyDescent="0.2">
      <c r="A15" s="6"/>
      <c r="B15" s="18"/>
      <c r="C15" s="56"/>
      <c r="D15" s="56"/>
      <c r="E15" s="56"/>
      <c r="F15" s="56"/>
      <c r="G15" s="56"/>
      <c r="H15" s="56"/>
    </row>
    <row r="16" spans="1:8" x14ac:dyDescent="0.2">
      <c r="A16" s="19"/>
      <c r="B16" s="13" t="s">
        <v>53</v>
      </c>
      <c r="C16" s="54">
        <f t="shared" ref="C16:H16" si="0">+C6+C8</f>
        <v>41690432.002592862</v>
      </c>
      <c r="D16" s="54">
        <f t="shared" si="0"/>
        <v>3518405.8400000003</v>
      </c>
      <c r="E16" s="54">
        <f t="shared" si="0"/>
        <v>45208837.842592865</v>
      </c>
      <c r="F16" s="54">
        <f t="shared" si="0"/>
        <v>42410353.630000003</v>
      </c>
      <c r="G16" s="54">
        <f t="shared" si="0"/>
        <v>41685841.93</v>
      </c>
      <c r="H16" s="54">
        <f t="shared" si="0"/>
        <v>2798484.2125928658</v>
      </c>
    </row>
    <row r="18" spans="1:9" x14ac:dyDescent="0.2">
      <c r="A18" s="58" t="s">
        <v>130</v>
      </c>
    </row>
    <row r="19" spans="1:9" x14ac:dyDescent="0.2">
      <c r="C19" s="57"/>
      <c r="D19" s="57"/>
      <c r="E19" s="57"/>
      <c r="F19" s="57"/>
      <c r="G19" s="57"/>
      <c r="H19" s="57"/>
      <c r="I19" s="57"/>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2049" r:id="rId4">
          <objectPr defaultSize="0" autoPict="0" r:id="rId5">
            <anchor moveWithCells="1" sizeWithCells="1">
              <from>
                <xdr:col>5</xdr:col>
                <xdr:colOff>619125</xdr:colOff>
                <xdr:row>25</xdr:row>
                <xdr:rowOff>95250</xdr:rowOff>
              </from>
              <to>
                <xdr:col>7</xdr:col>
                <xdr:colOff>942975</xdr:colOff>
                <xdr:row>31</xdr:row>
                <xdr:rowOff>38100</xdr:rowOff>
              </to>
            </anchor>
          </objectPr>
        </oleObject>
      </mc:Choice>
      <mc:Fallback>
        <oleObject progId="PBrush"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4"/>
  <sheetViews>
    <sheetView showGridLines="0" topLeftCell="A8" workbookViewId="0">
      <selection activeCell="C16" sqref="C16:H16"/>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61" t="s">
        <v>131</v>
      </c>
      <c r="B1" s="62"/>
      <c r="C1" s="62"/>
      <c r="D1" s="62"/>
      <c r="E1" s="62"/>
      <c r="F1" s="62"/>
      <c r="G1" s="62"/>
      <c r="H1" s="63"/>
    </row>
    <row r="2" spans="1:8" x14ac:dyDescent="0.2">
      <c r="B2" s="26"/>
      <c r="C2" s="26"/>
      <c r="D2" s="26"/>
      <c r="E2" s="26"/>
      <c r="F2" s="26"/>
      <c r="G2" s="26"/>
      <c r="H2" s="26"/>
    </row>
    <row r="3" spans="1:8" x14ac:dyDescent="0.2">
      <c r="A3" s="66" t="s">
        <v>54</v>
      </c>
      <c r="B3" s="67"/>
      <c r="C3" s="61" t="s">
        <v>60</v>
      </c>
      <c r="D3" s="62"/>
      <c r="E3" s="62"/>
      <c r="F3" s="62"/>
      <c r="G3" s="63"/>
      <c r="H3" s="64" t="s">
        <v>59</v>
      </c>
    </row>
    <row r="4" spans="1:8" ht="24.95" customHeight="1" x14ac:dyDescent="0.2">
      <c r="A4" s="68"/>
      <c r="B4" s="69"/>
      <c r="C4" s="9" t="s">
        <v>55</v>
      </c>
      <c r="D4" s="9" t="s">
        <v>125</v>
      </c>
      <c r="E4" s="9" t="s">
        <v>56</v>
      </c>
      <c r="F4" s="9" t="s">
        <v>57</v>
      </c>
      <c r="G4" s="9" t="s">
        <v>58</v>
      </c>
      <c r="H4" s="65"/>
    </row>
    <row r="5" spans="1:8" x14ac:dyDescent="0.2">
      <c r="A5" s="70"/>
      <c r="B5" s="71"/>
      <c r="C5" s="10">
        <v>1</v>
      </c>
      <c r="D5" s="10">
        <v>2</v>
      </c>
      <c r="E5" s="10" t="s">
        <v>126</v>
      </c>
      <c r="F5" s="10">
        <v>4</v>
      </c>
      <c r="G5" s="10">
        <v>5</v>
      </c>
      <c r="H5" s="10" t="s">
        <v>127</v>
      </c>
    </row>
    <row r="6" spans="1:8" x14ac:dyDescent="0.2">
      <c r="A6" s="27"/>
      <c r="B6" s="23"/>
      <c r="C6" s="35"/>
      <c r="D6" s="35"/>
      <c r="E6" s="35"/>
      <c r="F6" s="35"/>
      <c r="G6" s="35"/>
      <c r="H6" s="35"/>
    </row>
    <row r="7" spans="1:8" x14ac:dyDescent="0.2">
      <c r="A7" s="4" t="s">
        <v>132</v>
      </c>
      <c r="B7" s="21"/>
      <c r="C7" s="15">
        <v>41690432.002592862</v>
      </c>
      <c r="D7" s="15">
        <v>3518405.8400000003</v>
      </c>
      <c r="E7" s="15">
        <f>+C7+D7</f>
        <v>45208837.842592865</v>
      </c>
      <c r="F7" s="15">
        <v>42410353.630000003</v>
      </c>
      <c r="G7" s="15">
        <v>41685841.93</v>
      </c>
      <c r="H7" s="15">
        <f>+E7-F7</f>
        <v>2798484.2125928625</v>
      </c>
    </row>
    <row r="8" spans="1:8" x14ac:dyDescent="0.2">
      <c r="A8" s="4"/>
      <c r="B8" s="21"/>
      <c r="C8" s="15"/>
      <c r="D8" s="15"/>
      <c r="E8" s="15"/>
      <c r="F8" s="15"/>
      <c r="G8" s="15"/>
      <c r="H8" s="15"/>
    </row>
    <row r="9" spans="1:8" x14ac:dyDescent="0.2">
      <c r="A9" s="4"/>
      <c r="B9" s="21"/>
      <c r="C9" s="15"/>
      <c r="D9" s="15"/>
      <c r="E9" s="15"/>
      <c r="F9" s="15"/>
      <c r="G9" s="15"/>
      <c r="H9" s="15"/>
    </row>
    <row r="10" spans="1:8" x14ac:dyDescent="0.2">
      <c r="A10" s="4"/>
      <c r="B10" s="21"/>
      <c r="C10" s="15"/>
      <c r="D10" s="15"/>
      <c r="E10" s="15"/>
      <c r="F10" s="15"/>
      <c r="G10" s="15"/>
      <c r="H10" s="15"/>
    </row>
    <row r="11" spans="1:8" x14ac:dyDescent="0.2">
      <c r="A11" s="4"/>
      <c r="B11" s="21"/>
      <c r="C11" s="15"/>
      <c r="D11" s="15"/>
      <c r="E11" s="15"/>
      <c r="F11" s="15"/>
      <c r="G11" s="15"/>
      <c r="H11" s="15"/>
    </row>
    <row r="12" spans="1:8" x14ac:dyDescent="0.2">
      <c r="A12" s="4"/>
      <c r="B12" s="21"/>
      <c r="C12" s="15"/>
      <c r="D12" s="15"/>
      <c r="E12" s="15"/>
      <c r="F12" s="15"/>
      <c r="G12" s="15"/>
      <c r="H12" s="15"/>
    </row>
    <row r="13" spans="1:8" x14ac:dyDescent="0.2">
      <c r="A13" s="4"/>
      <c r="B13" s="21"/>
      <c r="C13" s="15"/>
      <c r="D13" s="15"/>
      <c r="E13" s="15"/>
      <c r="F13" s="15"/>
      <c r="G13" s="15"/>
      <c r="H13" s="15"/>
    </row>
    <row r="14" spans="1:8" x14ac:dyDescent="0.2">
      <c r="A14" s="4"/>
      <c r="B14" s="21"/>
      <c r="C14" s="15"/>
      <c r="D14" s="15"/>
      <c r="E14" s="15"/>
      <c r="F14" s="15"/>
      <c r="G14" s="15"/>
      <c r="H14" s="15"/>
    </row>
    <row r="15" spans="1:8" x14ac:dyDescent="0.2">
      <c r="A15" s="4"/>
      <c r="B15" s="24"/>
      <c r="C15" s="16"/>
      <c r="D15" s="16"/>
      <c r="E15" s="16"/>
      <c r="F15" s="16"/>
      <c r="G15" s="16"/>
      <c r="H15" s="16"/>
    </row>
    <row r="16" spans="1:8" x14ac:dyDescent="0.2">
      <c r="A16" s="25"/>
      <c r="B16" s="46" t="s">
        <v>53</v>
      </c>
      <c r="C16" s="22">
        <f t="shared" ref="C16:H16" si="0">+C7</f>
        <v>41690432.002592862</v>
      </c>
      <c r="D16" s="22">
        <f t="shared" si="0"/>
        <v>3518405.8400000003</v>
      </c>
      <c r="E16" s="22">
        <f t="shared" si="0"/>
        <v>45208837.842592865</v>
      </c>
      <c r="F16" s="22">
        <f t="shared" si="0"/>
        <v>42410353.630000003</v>
      </c>
      <c r="G16" s="22">
        <f t="shared" si="0"/>
        <v>41685841.93</v>
      </c>
      <c r="H16" s="22">
        <f t="shared" si="0"/>
        <v>2798484.2125928625</v>
      </c>
    </row>
    <row r="18" spans="1:8" x14ac:dyDescent="0.2">
      <c r="C18" s="59"/>
      <c r="D18" s="59"/>
      <c r="E18" s="59"/>
      <c r="F18" s="59"/>
      <c r="G18" s="59"/>
      <c r="H18" s="59"/>
    </row>
    <row r="19" spans="1:8" ht="45" customHeight="1" x14ac:dyDescent="0.2">
      <c r="A19" s="61" t="s">
        <v>131</v>
      </c>
      <c r="B19" s="62"/>
      <c r="C19" s="62"/>
      <c r="D19" s="62"/>
      <c r="E19" s="62"/>
      <c r="F19" s="62"/>
      <c r="G19" s="62"/>
      <c r="H19" s="63"/>
    </row>
    <row r="21" spans="1:8" x14ac:dyDescent="0.2">
      <c r="A21" s="66" t="s">
        <v>54</v>
      </c>
      <c r="B21" s="67"/>
      <c r="C21" s="61" t="s">
        <v>60</v>
      </c>
      <c r="D21" s="62"/>
      <c r="E21" s="62"/>
      <c r="F21" s="62"/>
      <c r="G21" s="63"/>
      <c r="H21" s="64" t="s">
        <v>59</v>
      </c>
    </row>
    <row r="22" spans="1:8" ht="22.5" x14ac:dyDescent="0.2">
      <c r="A22" s="68"/>
      <c r="B22" s="69"/>
      <c r="C22" s="9" t="s">
        <v>55</v>
      </c>
      <c r="D22" s="9" t="s">
        <v>125</v>
      </c>
      <c r="E22" s="9" t="s">
        <v>56</v>
      </c>
      <c r="F22" s="9" t="s">
        <v>57</v>
      </c>
      <c r="G22" s="9" t="s">
        <v>58</v>
      </c>
      <c r="H22" s="65"/>
    </row>
    <row r="23" spans="1:8" x14ac:dyDescent="0.2">
      <c r="A23" s="70"/>
      <c r="B23" s="71"/>
      <c r="C23" s="10">
        <v>1</v>
      </c>
      <c r="D23" s="10">
        <v>2</v>
      </c>
      <c r="E23" s="10" t="s">
        <v>126</v>
      </c>
      <c r="F23" s="10">
        <v>4</v>
      </c>
      <c r="G23" s="10">
        <v>5</v>
      </c>
      <c r="H23" s="10" t="s">
        <v>127</v>
      </c>
    </row>
    <row r="24" spans="1:8" x14ac:dyDescent="0.2">
      <c r="A24" s="27"/>
      <c r="B24" s="28"/>
      <c r="C24" s="32"/>
      <c r="D24" s="32"/>
      <c r="E24" s="32"/>
      <c r="F24" s="32"/>
      <c r="G24" s="32"/>
      <c r="H24" s="32"/>
    </row>
    <row r="25" spans="1:8" x14ac:dyDescent="0.2">
      <c r="A25" s="4" t="s">
        <v>8</v>
      </c>
      <c r="B25" s="2"/>
      <c r="C25" s="33"/>
      <c r="D25" s="33"/>
      <c r="E25" s="33"/>
      <c r="F25" s="33"/>
      <c r="G25" s="33"/>
      <c r="H25" s="33"/>
    </row>
    <row r="26" spans="1:8" x14ac:dyDescent="0.2">
      <c r="A26" s="4" t="s">
        <v>9</v>
      </c>
      <c r="B26" s="2"/>
      <c r="C26" s="33" t="s">
        <v>133</v>
      </c>
      <c r="D26" s="33"/>
      <c r="E26" s="33"/>
      <c r="F26" s="33"/>
      <c r="G26" s="33"/>
      <c r="H26" s="33"/>
    </row>
    <row r="27" spans="1:8" x14ac:dyDescent="0.2">
      <c r="A27" s="4" t="s">
        <v>10</v>
      </c>
      <c r="B27" s="2"/>
      <c r="C27" s="33"/>
      <c r="D27" s="33"/>
      <c r="E27" s="33"/>
      <c r="F27" s="33"/>
      <c r="G27" s="33"/>
      <c r="H27" s="33"/>
    </row>
    <row r="28" spans="1:8" x14ac:dyDescent="0.2">
      <c r="A28" s="4" t="s">
        <v>11</v>
      </c>
      <c r="B28" s="2"/>
      <c r="C28" s="33"/>
      <c r="D28" s="33"/>
      <c r="E28" s="33"/>
      <c r="F28" s="33"/>
      <c r="G28" s="33"/>
      <c r="H28" s="33"/>
    </row>
    <row r="29" spans="1:8" x14ac:dyDescent="0.2">
      <c r="A29" s="4"/>
      <c r="B29" s="2"/>
      <c r="C29" s="34"/>
      <c r="D29" s="34"/>
      <c r="E29" s="34"/>
      <c r="F29" s="34"/>
      <c r="G29" s="34"/>
      <c r="H29" s="34"/>
    </row>
    <row r="30" spans="1:8" x14ac:dyDescent="0.2">
      <c r="A30" s="25"/>
      <c r="B30" s="46" t="s">
        <v>53</v>
      </c>
      <c r="C30" s="22"/>
      <c r="D30" s="22"/>
      <c r="E30" s="22"/>
      <c r="F30" s="22"/>
      <c r="G30" s="22"/>
      <c r="H30" s="22"/>
    </row>
    <row r="33" spans="1:8" ht="45" customHeight="1" x14ac:dyDescent="0.2">
      <c r="A33" s="61" t="s">
        <v>131</v>
      </c>
      <c r="B33" s="62"/>
      <c r="C33" s="62"/>
      <c r="D33" s="62"/>
      <c r="E33" s="62"/>
      <c r="F33" s="62"/>
      <c r="G33" s="62"/>
      <c r="H33" s="63"/>
    </row>
    <row r="34" spans="1:8" x14ac:dyDescent="0.2">
      <c r="A34" s="66" t="s">
        <v>54</v>
      </c>
      <c r="B34" s="67"/>
      <c r="C34" s="61" t="s">
        <v>60</v>
      </c>
      <c r="D34" s="62"/>
      <c r="E34" s="62"/>
      <c r="F34" s="62"/>
      <c r="G34" s="63"/>
      <c r="H34" s="64" t="s">
        <v>59</v>
      </c>
    </row>
    <row r="35" spans="1:8" ht="22.5" x14ac:dyDescent="0.2">
      <c r="A35" s="68"/>
      <c r="B35" s="69"/>
      <c r="C35" s="9" t="s">
        <v>55</v>
      </c>
      <c r="D35" s="9" t="s">
        <v>125</v>
      </c>
      <c r="E35" s="9" t="s">
        <v>56</v>
      </c>
      <c r="F35" s="9" t="s">
        <v>57</v>
      </c>
      <c r="G35" s="9" t="s">
        <v>58</v>
      </c>
      <c r="H35" s="65"/>
    </row>
    <row r="36" spans="1:8" x14ac:dyDescent="0.2">
      <c r="A36" s="70"/>
      <c r="B36" s="71"/>
      <c r="C36" s="10">
        <v>1</v>
      </c>
      <c r="D36" s="10">
        <v>2</v>
      </c>
      <c r="E36" s="10" t="s">
        <v>126</v>
      </c>
      <c r="F36" s="10">
        <v>4</v>
      </c>
      <c r="G36" s="10">
        <v>5</v>
      </c>
      <c r="H36" s="10" t="s">
        <v>127</v>
      </c>
    </row>
    <row r="37" spans="1:8" x14ac:dyDescent="0.2">
      <c r="A37" s="27"/>
      <c r="B37" s="28"/>
      <c r="C37" s="32"/>
      <c r="D37" s="32"/>
      <c r="E37" s="32"/>
      <c r="F37" s="32"/>
      <c r="G37" s="32"/>
      <c r="H37" s="32"/>
    </row>
    <row r="38" spans="1:8" ht="22.5" x14ac:dyDescent="0.2">
      <c r="A38" s="4"/>
      <c r="B38" s="30" t="s">
        <v>13</v>
      </c>
      <c r="C38" s="33"/>
      <c r="D38" s="33"/>
      <c r="E38" s="33"/>
      <c r="F38" s="33"/>
      <c r="G38" s="33"/>
      <c r="H38" s="33"/>
    </row>
    <row r="39" spans="1:8" x14ac:dyDescent="0.2">
      <c r="A39" s="4"/>
      <c r="B39" s="30"/>
      <c r="C39" s="33"/>
      <c r="D39" s="33"/>
      <c r="E39" s="33"/>
      <c r="F39" s="33"/>
      <c r="G39" s="33"/>
      <c r="H39" s="33"/>
    </row>
    <row r="40" spans="1:8" x14ac:dyDescent="0.2">
      <c r="A40" s="4"/>
      <c r="B40" s="30" t="s">
        <v>12</v>
      </c>
      <c r="C40" s="33"/>
      <c r="D40" s="33"/>
      <c r="E40" s="33"/>
      <c r="F40" s="33"/>
      <c r="G40" s="33"/>
      <c r="H40" s="33"/>
    </row>
    <row r="41" spans="1:8" x14ac:dyDescent="0.2">
      <c r="A41" s="4"/>
      <c r="B41" s="30"/>
      <c r="C41" s="33"/>
      <c r="D41" s="33"/>
      <c r="E41" s="33"/>
      <c r="F41" s="33"/>
      <c r="G41" s="33"/>
      <c r="H41" s="33"/>
    </row>
    <row r="42" spans="1:8" ht="22.5" x14ac:dyDescent="0.2">
      <c r="A42" s="4"/>
      <c r="B42" s="30" t="s">
        <v>14</v>
      </c>
      <c r="C42" s="33"/>
      <c r="D42" s="33"/>
      <c r="E42" s="33"/>
      <c r="F42" s="33"/>
      <c r="G42" s="33"/>
      <c r="H42" s="33"/>
    </row>
    <row r="43" spans="1:8" x14ac:dyDescent="0.2">
      <c r="A43" s="4"/>
      <c r="B43" s="30"/>
      <c r="C43" s="33" t="s">
        <v>133</v>
      </c>
      <c r="D43" s="33"/>
      <c r="E43" s="33"/>
      <c r="F43" s="33"/>
      <c r="G43" s="33"/>
      <c r="H43" s="33"/>
    </row>
    <row r="44" spans="1:8" ht="22.5" x14ac:dyDescent="0.2">
      <c r="A44" s="4"/>
      <c r="B44" s="30" t="s">
        <v>26</v>
      </c>
      <c r="C44" s="33"/>
      <c r="D44" s="33"/>
      <c r="E44" s="33"/>
      <c r="F44" s="33"/>
      <c r="G44" s="33"/>
      <c r="H44" s="33"/>
    </row>
    <row r="45" spans="1:8" x14ac:dyDescent="0.2">
      <c r="A45" s="4"/>
      <c r="B45" s="30"/>
      <c r="C45" s="33"/>
      <c r="D45" s="33"/>
      <c r="E45" s="33"/>
      <c r="F45" s="33"/>
      <c r="G45" s="33"/>
      <c r="H45" s="33"/>
    </row>
    <row r="46" spans="1:8" ht="22.5" x14ac:dyDescent="0.2">
      <c r="A46" s="4"/>
      <c r="B46" s="30" t="s">
        <v>27</v>
      </c>
      <c r="C46" s="33"/>
      <c r="D46" s="33"/>
      <c r="E46" s="33"/>
      <c r="F46" s="33"/>
      <c r="G46" s="33"/>
      <c r="H46" s="33"/>
    </row>
    <row r="47" spans="1:8" x14ac:dyDescent="0.2">
      <c r="A47" s="4"/>
      <c r="B47" s="30"/>
      <c r="C47" s="33"/>
      <c r="D47" s="33"/>
      <c r="E47" s="33"/>
      <c r="F47" s="33"/>
      <c r="G47" s="33"/>
      <c r="H47" s="33"/>
    </row>
    <row r="48" spans="1:8" ht="22.5" x14ac:dyDescent="0.2">
      <c r="A48" s="4"/>
      <c r="B48" s="30" t="s">
        <v>34</v>
      </c>
      <c r="C48" s="33"/>
      <c r="D48" s="33"/>
      <c r="E48" s="33"/>
      <c r="F48" s="33"/>
      <c r="G48" s="33"/>
      <c r="H48" s="33"/>
    </row>
    <row r="49" spans="1:8" x14ac:dyDescent="0.2">
      <c r="A49" s="4"/>
      <c r="B49" s="30"/>
      <c r="C49" s="33"/>
      <c r="D49" s="33"/>
      <c r="E49" s="33"/>
      <c r="F49" s="33"/>
      <c r="G49" s="33"/>
      <c r="H49" s="33"/>
    </row>
    <row r="50" spans="1:8" x14ac:dyDescent="0.2">
      <c r="A50" s="4"/>
      <c r="B50" s="30" t="s">
        <v>15</v>
      </c>
      <c r="C50" s="33"/>
      <c r="D50" s="33"/>
      <c r="E50" s="33"/>
      <c r="F50" s="33"/>
      <c r="G50" s="33"/>
      <c r="H50" s="33"/>
    </row>
    <row r="51" spans="1:8" x14ac:dyDescent="0.2">
      <c r="A51" s="29"/>
      <c r="B51" s="31"/>
      <c r="C51" s="34"/>
      <c r="D51" s="34"/>
      <c r="E51" s="34"/>
      <c r="F51" s="34"/>
      <c r="G51" s="34"/>
      <c r="H51" s="34"/>
    </row>
    <row r="52" spans="1:8" x14ac:dyDescent="0.2">
      <c r="A52" s="25"/>
      <c r="B52" s="46" t="s">
        <v>53</v>
      </c>
      <c r="C52" s="22"/>
      <c r="D52" s="22"/>
      <c r="E52" s="22"/>
      <c r="F52" s="22"/>
      <c r="G52" s="22"/>
      <c r="H52" s="22"/>
    </row>
    <row r="54" spans="1:8" x14ac:dyDescent="0.2">
      <c r="A54" s="58" t="s">
        <v>130</v>
      </c>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3073" r:id="rId4">
          <objectPr defaultSize="0" r:id="rId5">
            <anchor moveWithCells="1" sizeWithCells="1">
              <from>
                <xdr:col>5</xdr:col>
                <xdr:colOff>85725</xdr:colOff>
                <xdr:row>58</xdr:row>
                <xdr:rowOff>133350</xdr:rowOff>
              </from>
              <to>
                <xdr:col>7</xdr:col>
                <xdr:colOff>523875</xdr:colOff>
                <xdr:row>64</xdr:row>
                <xdr:rowOff>76200</xdr:rowOff>
              </to>
            </anchor>
          </objectPr>
        </oleObject>
      </mc:Choice>
      <mc:Fallback>
        <oleObject progId="PBrush"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6"/>
  <sheetViews>
    <sheetView showGridLines="0" workbookViewId="0">
      <selection sqref="A1:H1"/>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61" t="s">
        <v>134</v>
      </c>
      <c r="B1" s="62"/>
      <c r="C1" s="62"/>
      <c r="D1" s="62"/>
      <c r="E1" s="62"/>
      <c r="F1" s="62"/>
      <c r="G1" s="62"/>
      <c r="H1" s="63"/>
    </row>
    <row r="2" spans="1:8" x14ac:dyDescent="0.2">
      <c r="A2" s="66" t="s">
        <v>54</v>
      </c>
      <c r="B2" s="67"/>
      <c r="C2" s="61" t="s">
        <v>60</v>
      </c>
      <c r="D2" s="62"/>
      <c r="E2" s="62"/>
      <c r="F2" s="62"/>
      <c r="G2" s="63"/>
      <c r="H2" s="64" t="s">
        <v>59</v>
      </c>
    </row>
    <row r="3" spans="1:8" ht="24.95" customHeight="1" x14ac:dyDescent="0.2">
      <c r="A3" s="68"/>
      <c r="B3" s="69"/>
      <c r="C3" s="9" t="s">
        <v>55</v>
      </c>
      <c r="D3" s="9" t="s">
        <v>125</v>
      </c>
      <c r="E3" s="9" t="s">
        <v>56</v>
      </c>
      <c r="F3" s="9" t="s">
        <v>57</v>
      </c>
      <c r="G3" s="9" t="s">
        <v>58</v>
      </c>
      <c r="H3" s="65"/>
    </row>
    <row r="4" spans="1:8" x14ac:dyDescent="0.2">
      <c r="A4" s="70"/>
      <c r="B4" s="71"/>
      <c r="C4" s="10">
        <v>1</v>
      </c>
      <c r="D4" s="10">
        <v>2</v>
      </c>
      <c r="E4" s="10" t="s">
        <v>126</v>
      </c>
      <c r="F4" s="10">
        <v>4</v>
      </c>
      <c r="G4" s="10">
        <v>5</v>
      </c>
      <c r="H4" s="10" t="s">
        <v>127</v>
      </c>
    </row>
    <row r="5" spans="1:8" x14ac:dyDescent="0.2">
      <c r="A5" s="43"/>
      <c r="B5" s="44"/>
      <c r="C5" s="14"/>
      <c r="D5" s="14"/>
      <c r="E5" s="14"/>
      <c r="F5" s="14"/>
      <c r="G5" s="14"/>
      <c r="H5" s="14"/>
    </row>
    <row r="6" spans="1:8" x14ac:dyDescent="0.2">
      <c r="A6" s="40" t="s">
        <v>16</v>
      </c>
      <c r="B6" s="38"/>
      <c r="C6" s="15"/>
      <c r="D6" s="15"/>
      <c r="E6" s="15"/>
      <c r="F6" s="15"/>
      <c r="G6" s="15"/>
      <c r="H6" s="15"/>
    </row>
    <row r="7" spans="1:8" x14ac:dyDescent="0.2">
      <c r="A7" s="37"/>
      <c r="B7" s="41" t="s">
        <v>42</v>
      </c>
      <c r="C7" s="15"/>
      <c r="D7" s="15"/>
      <c r="E7" s="15"/>
      <c r="F7" s="15"/>
      <c r="G7" s="15"/>
      <c r="H7" s="15"/>
    </row>
    <row r="8" spans="1:8" x14ac:dyDescent="0.2">
      <c r="A8" s="37"/>
      <c r="B8" s="41" t="s">
        <v>17</v>
      </c>
      <c r="C8" s="15"/>
      <c r="D8" s="15"/>
      <c r="E8" s="15"/>
      <c r="F8" s="15"/>
      <c r="G8" s="15"/>
      <c r="H8" s="15"/>
    </row>
    <row r="9" spans="1:8" x14ac:dyDescent="0.2">
      <c r="A9" s="37"/>
      <c r="B9" s="41" t="s">
        <v>43</v>
      </c>
      <c r="C9" s="15"/>
      <c r="D9" s="15"/>
      <c r="E9" s="15"/>
      <c r="F9" s="15"/>
      <c r="G9" s="15"/>
      <c r="H9" s="15"/>
    </row>
    <row r="10" spans="1:8" x14ac:dyDescent="0.2">
      <c r="A10" s="37"/>
      <c r="B10" s="41" t="s">
        <v>3</v>
      </c>
      <c r="C10" s="15"/>
      <c r="D10" s="15"/>
      <c r="E10" s="15"/>
      <c r="F10" s="15"/>
      <c r="G10" s="15"/>
      <c r="H10" s="15"/>
    </row>
    <row r="11" spans="1:8" x14ac:dyDescent="0.2">
      <c r="A11" s="37"/>
      <c r="B11" s="41" t="s">
        <v>23</v>
      </c>
      <c r="C11" s="15"/>
      <c r="D11" s="15"/>
      <c r="E11" s="15"/>
      <c r="F11" s="15"/>
      <c r="G11" s="15"/>
      <c r="H11" s="15"/>
    </row>
    <row r="12" spans="1:8" x14ac:dyDescent="0.2">
      <c r="A12" s="37"/>
      <c r="B12" s="41" t="s">
        <v>18</v>
      </c>
      <c r="C12" s="15"/>
      <c r="D12" s="15"/>
      <c r="E12" s="15"/>
      <c r="F12" s="15"/>
      <c r="G12" s="15"/>
      <c r="H12" s="15"/>
    </row>
    <row r="13" spans="1:8" x14ac:dyDescent="0.2">
      <c r="A13" s="37"/>
      <c r="B13" s="41" t="s">
        <v>44</v>
      </c>
      <c r="C13" s="15"/>
      <c r="D13" s="15"/>
      <c r="E13" s="15"/>
      <c r="F13" s="15"/>
      <c r="G13" s="15"/>
      <c r="H13" s="15"/>
    </row>
    <row r="14" spans="1:8" x14ac:dyDescent="0.2">
      <c r="A14" s="37"/>
      <c r="B14" s="41" t="s">
        <v>19</v>
      </c>
      <c r="C14" s="15"/>
      <c r="D14" s="15"/>
      <c r="E14" s="15"/>
      <c r="F14" s="15"/>
      <c r="G14" s="15"/>
      <c r="H14" s="15"/>
    </row>
    <row r="15" spans="1:8" x14ac:dyDescent="0.2">
      <c r="A15" s="39"/>
      <c r="B15" s="41"/>
      <c r="C15" s="15"/>
      <c r="D15" s="15"/>
      <c r="E15" s="15"/>
      <c r="F15" s="15"/>
      <c r="G15" s="15"/>
      <c r="H15" s="15"/>
    </row>
    <row r="16" spans="1:8" x14ac:dyDescent="0.2">
      <c r="A16" s="40" t="s">
        <v>20</v>
      </c>
      <c r="B16" s="42"/>
      <c r="C16" s="15"/>
      <c r="D16" s="15"/>
      <c r="E16" s="15"/>
      <c r="F16" s="15"/>
      <c r="G16" s="15"/>
      <c r="H16" s="15"/>
    </row>
    <row r="17" spans="1:8" x14ac:dyDescent="0.2">
      <c r="A17" s="37"/>
      <c r="B17" s="41" t="s">
        <v>45</v>
      </c>
      <c r="C17" s="15"/>
      <c r="D17" s="15"/>
      <c r="E17" s="15"/>
      <c r="F17" s="15"/>
      <c r="G17" s="15"/>
      <c r="H17" s="15"/>
    </row>
    <row r="18" spans="1:8" x14ac:dyDescent="0.2">
      <c r="A18" s="37"/>
      <c r="B18" s="41" t="s">
        <v>28</v>
      </c>
      <c r="C18" s="15"/>
      <c r="D18" s="15"/>
      <c r="E18" s="15"/>
      <c r="F18" s="15"/>
      <c r="G18" s="15"/>
      <c r="H18" s="15"/>
    </row>
    <row r="19" spans="1:8" x14ac:dyDescent="0.2">
      <c r="A19" s="37"/>
      <c r="B19" s="41" t="s">
        <v>21</v>
      </c>
      <c r="C19" s="15"/>
      <c r="D19" s="15"/>
      <c r="E19" s="15"/>
      <c r="F19" s="15"/>
      <c r="G19" s="15"/>
      <c r="H19" s="15"/>
    </row>
    <row r="20" spans="1:8" x14ac:dyDescent="0.2">
      <c r="A20" s="37"/>
      <c r="B20" s="41" t="s">
        <v>46</v>
      </c>
      <c r="C20" s="15"/>
      <c r="D20" s="15"/>
      <c r="E20" s="15"/>
      <c r="F20" s="15"/>
      <c r="G20" s="15"/>
      <c r="H20" s="15"/>
    </row>
    <row r="21" spans="1:8" x14ac:dyDescent="0.2">
      <c r="A21" s="37"/>
      <c r="B21" s="41" t="s">
        <v>47</v>
      </c>
      <c r="C21" s="15">
        <v>0</v>
      </c>
      <c r="D21" s="15">
        <v>2600000</v>
      </c>
      <c r="E21" s="15">
        <f>+C21+D21</f>
        <v>2600000</v>
      </c>
      <c r="F21" s="15">
        <v>2599999.89</v>
      </c>
      <c r="G21" s="15">
        <v>2599999.89</v>
      </c>
      <c r="H21" s="15">
        <f>+E21-F21</f>
        <v>0.10999999986961484</v>
      </c>
    </row>
    <row r="22" spans="1:8" x14ac:dyDescent="0.2">
      <c r="A22" s="37"/>
      <c r="B22" s="41" t="s">
        <v>48</v>
      </c>
      <c r="C22" s="15"/>
      <c r="D22" s="15"/>
      <c r="E22" s="15"/>
      <c r="F22" s="15"/>
      <c r="G22" s="15"/>
      <c r="H22" s="15"/>
    </row>
    <row r="23" spans="1:8" x14ac:dyDescent="0.2">
      <c r="A23" s="37"/>
      <c r="B23" s="41" t="s">
        <v>4</v>
      </c>
      <c r="C23" s="15">
        <v>41690432.002592862</v>
      </c>
      <c r="D23" s="15">
        <v>918405.84000000032</v>
      </c>
      <c r="E23" s="15">
        <f>+C23+D23</f>
        <v>42608837.842592865</v>
      </c>
      <c r="F23" s="15">
        <v>39810353.740000002</v>
      </c>
      <c r="G23" s="15">
        <v>39085842.039999999</v>
      </c>
      <c r="H23" s="15">
        <f>+E23-F23</f>
        <v>2798484.1025928631</v>
      </c>
    </row>
    <row r="24" spans="1:8" x14ac:dyDescent="0.2">
      <c r="A24" s="39"/>
      <c r="B24" s="41"/>
      <c r="C24" s="15"/>
      <c r="D24" s="15"/>
      <c r="E24" s="15"/>
      <c r="F24" s="15"/>
      <c r="G24" s="15"/>
      <c r="H24" s="15"/>
    </row>
    <row r="25" spans="1:8" x14ac:dyDescent="0.2">
      <c r="A25" s="40" t="s">
        <v>49</v>
      </c>
      <c r="B25" s="42"/>
      <c r="C25" s="15"/>
      <c r="D25" s="15"/>
      <c r="E25" s="15"/>
      <c r="F25" s="15"/>
      <c r="G25" s="15"/>
      <c r="H25" s="15"/>
    </row>
    <row r="26" spans="1:8" x14ac:dyDescent="0.2">
      <c r="A26" s="37"/>
      <c r="B26" s="41" t="s">
        <v>29</v>
      </c>
      <c r="C26" s="15"/>
      <c r="D26" s="15"/>
      <c r="E26" s="15"/>
      <c r="F26" s="15"/>
      <c r="G26" s="15"/>
      <c r="H26" s="15"/>
    </row>
    <row r="27" spans="1:8" x14ac:dyDescent="0.2">
      <c r="A27" s="37"/>
      <c r="B27" s="41" t="s">
        <v>24</v>
      </c>
      <c r="C27" s="15"/>
      <c r="D27" s="15"/>
      <c r="E27" s="15"/>
      <c r="F27" s="15"/>
      <c r="G27" s="15"/>
      <c r="H27" s="15"/>
    </row>
    <row r="28" spans="1:8" x14ac:dyDescent="0.2">
      <c r="A28" s="37"/>
      <c r="B28" s="41" t="s">
        <v>30</v>
      </c>
      <c r="C28" s="15"/>
      <c r="D28" s="15"/>
      <c r="E28" s="15"/>
      <c r="F28" s="15"/>
      <c r="G28" s="15"/>
      <c r="H28" s="15"/>
    </row>
    <row r="29" spans="1:8" x14ac:dyDescent="0.2">
      <c r="A29" s="37"/>
      <c r="B29" s="41" t="s">
        <v>50</v>
      </c>
      <c r="C29" s="15"/>
      <c r="D29" s="15"/>
      <c r="E29" s="15"/>
      <c r="F29" s="15"/>
      <c r="G29" s="15"/>
      <c r="H29" s="15"/>
    </row>
    <row r="30" spans="1:8" x14ac:dyDescent="0.2">
      <c r="A30" s="37"/>
      <c r="B30" s="41" t="s">
        <v>22</v>
      </c>
      <c r="C30" s="15"/>
      <c r="D30" s="15"/>
      <c r="E30" s="15"/>
      <c r="F30" s="15"/>
      <c r="G30" s="15"/>
      <c r="H30" s="15"/>
    </row>
    <row r="31" spans="1:8" x14ac:dyDescent="0.2">
      <c r="A31" s="37"/>
      <c r="B31" s="41" t="s">
        <v>5</v>
      </c>
      <c r="C31" s="15"/>
      <c r="D31" s="15"/>
      <c r="E31" s="15"/>
      <c r="F31" s="15"/>
      <c r="G31" s="15"/>
      <c r="H31" s="15"/>
    </row>
    <row r="32" spans="1:8" x14ac:dyDescent="0.2">
      <c r="A32" s="37"/>
      <c r="B32" s="41" t="s">
        <v>6</v>
      </c>
      <c r="C32" s="15"/>
      <c r="D32" s="15"/>
      <c r="E32" s="15"/>
      <c r="F32" s="15"/>
      <c r="G32" s="15"/>
      <c r="H32" s="15"/>
    </row>
    <row r="33" spans="1:8" x14ac:dyDescent="0.2">
      <c r="A33" s="37"/>
      <c r="B33" s="41" t="s">
        <v>51</v>
      </c>
      <c r="C33" s="15"/>
      <c r="D33" s="15"/>
      <c r="E33" s="15"/>
      <c r="F33" s="15"/>
      <c r="G33" s="15"/>
      <c r="H33" s="15"/>
    </row>
    <row r="34" spans="1:8" x14ac:dyDescent="0.2">
      <c r="A34" s="37"/>
      <c r="B34" s="41" t="s">
        <v>31</v>
      </c>
      <c r="C34" s="15"/>
      <c r="D34" s="15"/>
      <c r="E34" s="15"/>
      <c r="F34" s="15"/>
      <c r="G34" s="15"/>
      <c r="H34" s="15"/>
    </row>
    <row r="35" spans="1:8" x14ac:dyDescent="0.2">
      <c r="A35" s="39"/>
      <c r="B35" s="41"/>
      <c r="C35" s="15"/>
      <c r="D35" s="15"/>
      <c r="E35" s="15"/>
      <c r="F35" s="15"/>
      <c r="G35" s="15"/>
      <c r="H35" s="15"/>
    </row>
    <row r="36" spans="1:8" x14ac:dyDescent="0.2">
      <c r="A36" s="40" t="s">
        <v>32</v>
      </c>
      <c r="B36" s="42"/>
      <c r="C36" s="15"/>
      <c r="D36" s="15"/>
      <c r="E36" s="15"/>
      <c r="F36" s="15"/>
      <c r="G36" s="15"/>
      <c r="H36" s="15"/>
    </row>
    <row r="37" spans="1:8" x14ac:dyDescent="0.2">
      <c r="A37" s="37"/>
      <c r="B37" s="41" t="s">
        <v>52</v>
      </c>
      <c r="C37" s="15"/>
      <c r="D37" s="15"/>
      <c r="E37" s="15"/>
      <c r="F37" s="15"/>
      <c r="G37" s="15"/>
      <c r="H37" s="15"/>
    </row>
    <row r="38" spans="1:8" ht="22.5" x14ac:dyDescent="0.2">
      <c r="A38" s="37"/>
      <c r="B38" s="41" t="s">
        <v>25</v>
      </c>
      <c r="C38" s="15"/>
      <c r="D38" s="15"/>
      <c r="E38" s="15"/>
      <c r="F38" s="15"/>
      <c r="G38" s="15"/>
      <c r="H38" s="15"/>
    </row>
    <row r="39" spans="1:8" x14ac:dyDescent="0.2">
      <c r="A39" s="37"/>
      <c r="B39" s="41" t="s">
        <v>33</v>
      </c>
      <c r="C39" s="15"/>
      <c r="D39" s="15"/>
      <c r="E39" s="15"/>
      <c r="F39" s="15"/>
      <c r="G39" s="15"/>
      <c r="H39" s="15"/>
    </row>
    <row r="40" spans="1:8" x14ac:dyDescent="0.2">
      <c r="A40" s="37"/>
      <c r="B40" s="41" t="s">
        <v>7</v>
      </c>
      <c r="C40" s="15"/>
      <c r="D40" s="15"/>
      <c r="E40" s="15"/>
      <c r="F40" s="15"/>
      <c r="G40" s="15"/>
      <c r="H40" s="15"/>
    </row>
    <row r="41" spans="1:8" x14ac:dyDescent="0.2">
      <c r="A41" s="39"/>
      <c r="B41" s="41"/>
      <c r="C41" s="15"/>
      <c r="D41" s="15"/>
      <c r="E41" s="15"/>
      <c r="F41" s="15"/>
      <c r="G41" s="15"/>
      <c r="H41" s="15"/>
    </row>
    <row r="42" spans="1:8" x14ac:dyDescent="0.2">
      <c r="A42" s="45"/>
      <c r="B42" s="46" t="s">
        <v>53</v>
      </c>
      <c r="C42" s="22">
        <f>+C23+C21</f>
        <v>41690432.002592862</v>
      </c>
      <c r="D42" s="22">
        <f t="shared" ref="D42:H42" si="0">+D23+D21</f>
        <v>3518405.8400000003</v>
      </c>
      <c r="E42" s="22">
        <f t="shared" si="0"/>
        <v>45208837.842592865</v>
      </c>
      <c r="F42" s="22">
        <f>+F23+F21</f>
        <v>42410353.630000003</v>
      </c>
      <c r="G42" s="22">
        <f>+G23+G21</f>
        <v>41685841.93</v>
      </c>
      <c r="H42" s="22">
        <f t="shared" si="0"/>
        <v>2798484.212592863</v>
      </c>
    </row>
    <row r="43" spans="1:8" x14ac:dyDescent="0.2">
      <c r="A43" s="36"/>
      <c r="B43" s="36"/>
      <c r="C43" s="36"/>
      <c r="D43" s="36"/>
      <c r="E43" s="36"/>
      <c r="F43" s="36"/>
      <c r="G43" s="36"/>
      <c r="H43" s="36"/>
    </row>
    <row r="44" spans="1:8" x14ac:dyDescent="0.2">
      <c r="A44" s="58" t="s">
        <v>130</v>
      </c>
      <c r="B44" s="1"/>
      <c r="C44" s="59"/>
      <c r="D44" s="59"/>
      <c r="E44" s="59"/>
      <c r="F44" s="59"/>
      <c r="G44" s="59"/>
      <c r="H44" s="59"/>
    </row>
    <row r="45" spans="1:8" x14ac:dyDescent="0.2">
      <c r="A45" s="1"/>
      <c r="B45" s="1"/>
      <c r="C45" s="59"/>
      <c r="D45" s="59"/>
      <c r="E45" s="59"/>
      <c r="F45" s="59"/>
      <c r="G45" s="59"/>
      <c r="H45" s="59"/>
    </row>
    <row r="46" spans="1:8" x14ac:dyDescent="0.2">
      <c r="A46" s="1"/>
      <c r="B46" s="1"/>
      <c r="C46" s="1"/>
      <c r="D46" s="1"/>
      <c r="E46" s="1"/>
      <c r="F46" s="60"/>
      <c r="G46" s="60"/>
      <c r="H46" s="60"/>
    </row>
    <row r="47" spans="1:8" x14ac:dyDescent="0.2">
      <c r="A47" s="1"/>
      <c r="B47" s="1"/>
      <c r="C47" s="1"/>
      <c r="D47" s="1"/>
      <c r="E47" s="1"/>
      <c r="F47" s="1"/>
    </row>
    <row r="48" spans="1:8"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4097" r:id="rId4">
          <objectPr defaultSize="0" r:id="rId5">
            <anchor moveWithCells="1" sizeWithCells="1">
              <from>
                <xdr:col>4</xdr:col>
                <xdr:colOff>904875</xdr:colOff>
                <xdr:row>49</xdr:row>
                <xdr:rowOff>133350</xdr:rowOff>
              </from>
              <to>
                <xdr:col>7</xdr:col>
                <xdr:colOff>295275</xdr:colOff>
                <xdr:row>55</xdr:row>
                <xdr:rowOff>76200</xdr:rowOff>
              </to>
            </anchor>
          </objectPr>
        </oleObject>
      </mc:Choice>
      <mc:Fallback>
        <oleObject progId="PBrush"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3AF7CF9-F30D-4032-85FD-D3FD606580B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Miguel</cp:lastModifiedBy>
  <cp:lastPrinted>2018-03-08T21:21:25Z</cp:lastPrinted>
  <dcterms:created xsi:type="dcterms:W3CDTF">2014-02-10T03:37:14Z</dcterms:created>
  <dcterms:modified xsi:type="dcterms:W3CDTF">2022-02-18T18:57:13Z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